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450" yWindow="1995" windowWidth="9615" windowHeight="10110" tabRatio="602"/>
  </bookViews>
  <sheets>
    <sheet name="Sheet1" sheetId="1" r:id="rId1"/>
    <sheet name="Sheet2" sheetId="2" r:id="rId2"/>
    <sheet name="Sheet3" sheetId="3" r:id="rId3"/>
  </sheets>
  <definedNames>
    <definedName name="_xlnm.Print_Area">Sheet1!$J$4:$AU$32</definedName>
  </definedNames>
  <calcPr calcId="144525"/>
</workbook>
</file>

<file path=xl/calcChain.xml><?xml version="1.0" encoding="utf-8"?>
<calcChain xmlns="http://schemas.openxmlformats.org/spreadsheetml/2006/main">
  <c r="AQ32" i="1" l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1" i="1"/>
  <c r="AQ12" i="1"/>
  <c r="AQ10" i="1"/>
  <c r="AQ9" i="1"/>
  <c r="AQ8" i="1"/>
  <c r="K27" i="1" l="1"/>
  <c r="L27" i="1"/>
  <c r="M27" i="1"/>
  <c r="R27" i="1"/>
  <c r="Q27" i="1"/>
  <c r="O27" i="1"/>
  <c r="P27" i="1"/>
  <c r="K11" i="1" l="1"/>
  <c r="L11" i="1" l="1"/>
  <c r="M11" i="1" l="1"/>
  <c r="N27" i="1"/>
  <c r="N11" i="1"/>
  <c r="P11" i="1"/>
  <c r="Q11" i="1"/>
  <c r="R11" i="1"/>
  <c r="S11" i="1"/>
  <c r="U11" i="1"/>
  <c r="T11" i="1"/>
  <c r="V11" i="1"/>
  <c r="W11" i="1"/>
  <c r="X27" i="1"/>
  <c r="Y27" i="1"/>
  <c r="X11" i="1"/>
  <c r="Z27" i="1"/>
  <c r="Y11" i="1"/>
  <c r="Z20" i="1"/>
  <c r="Z19" i="1"/>
  <c r="Z11" i="1"/>
  <c r="AA26" i="1"/>
  <c r="AA25" i="1"/>
  <c r="AA27" i="1"/>
  <c r="AA20" i="1"/>
  <c r="AA19" i="1"/>
  <c r="AA29" i="1"/>
  <c r="AA13" i="1"/>
  <c r="AA12" i="1"/>
  <c r="AA10" i="1"/>
  <c r="AA11" i="1"/>
  <c r="AA9" i="1"/>
  <c r="AB11" i="1"/>
  <c r="AC11" i="1"/>
  <c r="AD11" i="1"/>
  <c r="AE11" i="1"/>
  <c r="AF30" i="1"/>
  <c r="AF31" i="1"/>
  <c r="AF20" i="1"/>
  <c r="AF19" i="1"/>
  <c r="AF26" i="1"/>
  <c r="AF25" i="1"/>
  <c r="AF27" i="1" s="1"/>
  <c r="AF11" i="1"/>
  <c r="AG11" i="1"/>
  <c r="AH30" i="1"/>
  <c r="AH11" i="1"/>
  <c r="AI11" i="1"/>
  <c r="AJ11" i="1"/>
  <c r="AK11" i="1"/>
  <c r="AL20" i="1"/>
  <c r="AM11" i="1"/>
  <c r="AL11" i="1"/>
  <c r="AN11" i="1"/>
  <c r="AO11" i="1"/>
  <c r="AP11" i="1"/>
  <c r="AO20" i="1"/>
  <c r="AP26" i="1"/>
  <c r="AP25" i="1"/>
  <c r="AP31" i="1"/>
  <c r="AP30" i="1"/>
</calcChain>
</file>

<file path=xl/sharedStrings.xml><?xml version="1.0" encoding="utf-8"?>
<sst xmlns="http://schemas.openxmlformats.org/spreadsheetml/2006/main" count="119" uniqueCount="82">
  <si>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</si>
  <si>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</si>
  <si>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</si>
  <si>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</si>
  <si>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</si>
  <si>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</si>
  <si>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</si>
  <si>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</si>
  <si>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</si>
  <si>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</si>
  <si>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</si>
  <si>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</si>
  <si>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</si>
  <si>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</si>
  <si>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</si>
  <si>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</si>
  <si>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</si>
  <si>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</si>
  <si>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</si>
  <si>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</si>
  <si>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</si>
  <si>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</si>
  <si>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</si>
  <si>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</si>
  <si>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</si>
  <si>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</si>
  <si>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</si>
  <si>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</si>
  <si>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</si>
  <si>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</si>
  <si>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</si>
  <si>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</si>
  <si>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</si>
  <si>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</si>
  <si>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</si>
  <si>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</si>
  <si>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</si>
  <si>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</si>
  <si>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</si>
  <si>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</si>
  <si>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</si>
  <si>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</si>
  <si>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</si>
  <si>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</si>
  <si>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</si>
  <si>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</si>
  <si>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</si>
  <si>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</si>
  <si>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</si>
  <si>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</si>
  <si>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</si>
  <si>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</si>
  <si>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</si>
  <si>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</si>
  <si>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</si>
  <si>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</si>
  <si>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</si>
  <si>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</si>
  <si>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</si>
  <si>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</si>
  <si>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</si>
  <si>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</si>
  <si>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</si>
  <si>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</si>
  <si>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</si>
  <si>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</si>
  <si>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</si>
  <si>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</si>
  <si>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</si>
  <si>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</si>
  <si>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</si>
  <si>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2020*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</si>
  <si>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</si>
  <si>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</si>
  <si>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</si>
  <si>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</si>
  <si>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</si>
  <si>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</si>
  <si>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</si>
  <si>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</si>
  <si>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* Cumulative up to August</t>
  </si>
  <si>
    <t>* تراكمي حتى نهاية شهر آب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</si>
</sst>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"/>
    <numFmt numFmtId="176" formatCode="0.00000000000000%"/>
    <numFmt numFmtId="177" formatCode="0.0000000"/>
  </numFmts>
  <fonts count="16" x14ac:knownFonts="1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Arial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12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75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6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1" fontId="5" fillId="0" borderId="0" xfId="0" applyNumberFormat="1" applyFont="1" applyFill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7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70" fontId="5" fillId="0" borderId="0" xfId="0" applyNumberFormat="1" applyFont="1" applyFill="1" applyAlignment="1">
      <alignment vertical="center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</cellXfs>
  <cellStyles count="25">
    <cellStyle name="Comma" xfId="1" builtinId="3"/>
    <cellStyle name="Comma 2" xfId="2"/>
    <cellStyle name="Comma 3" xfId="3"/>
    <cellStyle name="Comma0" xfId="4"/>
    <cellStyle name="Currency0" xfId="5"/>
    <cellStyle name="Currency0 2" xfId="6"/>
    <cellStyle name="Date" xfId="7"/>
    <cellStyle name="Fixed" xfId="8"/>
    <cellStyle name="Heading 1" xfId="9" builtinId="16" customBuiltin="1"/>
    <cellStyle name="Heading 1 2" xfId="10"/>
    <cellStyle name="Heading 2" xfId="11" builtinId="17" customBuiltin="1"/>
    <cellStyle name="Heading 2 2" xfId="12"/>
    <cellStyle name="MS_Arabic" xfId="13"/>
    <cellStyle name="Normal" xfId="0" builtinId="0"/>
    <cellStyle name="normal 2 2" xfId="14"/>
    <cellStyle name="Normal 3 2" xfId="15"/>
    <cellStyle name="Normal 4 2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Total" xfId="23" builtinId="25" customBuiltin="1"/>
    <cellStyle name="Total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Y1465"/>
  <sheetViews>
    <sheetView tabSelected="1" topLeftCell="H1" zoomScale="70" zoomScaleNormal="70" workbookViewId="0">
      <selection activeCell="J8" sqref="J8"/>
    </sheetView>
  </sheetViews>
  <sheetFormatPr defaultColWidth="9.140625" defaultRowHeight="23.25" x14ac:dyDescent="0.5"/>
  <cols>
    <col min="1" max="1" width="9.140625" style="2"/>
    <col min="2" max="2" width="17" style="2" customWidth="1"/>
    <col min="3" max="6" width="10.5703125" style="2" customWidth="1"/>
    <col min="7" max="7" width="22.7109375" style="2" bestFit="1" customWidth="1"/>
    <col min="8" max="8" width="10.5703125" style="2" customWidth="1"/>
    <col min="9" max="9" width="10.5703125" style="2" hidden="1" customWidth="1"/>
    <col min="10" max="10" width="56.85546875" style="87" customWidth="1"/>
    <col min="11" max="18" width="20.7109375" style="87" customWidth="1"/>
    <col min="19" max="19" width="28.85546875" style="87" hidden="1" customWidth="1"/>
    <col min="20" max="21" width="27.28515625" style="87" hidden="1" customWidth="1"/>
    <col min="22" max="27" width="26.85546875" style="87" hidden="1" customWidth="1"/>
    <col min="28" max="28" width="27.28515625" style="87" hidden="1" customWidth="1"/>
    <col min="29" max="30" width="27.140625" style="87" hidden="1" customWidth="1"/>
    <col min="31" max="31" width="28.42578125" style="87" hidden="1" customWidth="1"/>
    <col min="32" max="32" width="26.7109375" style="87" hidden="1" customWidth="1"/>
    <col min="33" max="33" width="25.5703125" style="87" hidden="1" customWidth="1"/>
    <col min="34" max="35" width="23.140625" style="87" hidden="1" customWidth="1"/>
    <col min="36" max="36" width="19.140625" style="87" hidden="1" customWidth="1"/>
    <col min="37" max="37" width="19.5703125" style="87" hidden="1" customWidth="1"/>
    <col min="38" max="38" width="19.42578125" style="87" hidden="1" customWidth="1"/>
    <col min="39" max="39" width="19.85546875" style="87" hidden="1" customWidth="1"/>
    <col min="40" max="40" width="19.7109375" style="87" hidden="1" customWidth="1"/>
    <col min="41" max="41" width="17.5703125" style="87" hidden="1" customWidth="1"/>
    <col min="42" max="42" width="17.28515625" style="87" hidden="1" customWidth="1"/>
    <col min="43" max="44" width="17.28515625" style="87" customWidth="1"/>
    <col min="45" max="45" width="15.5703125" style="87" customWidth="1"/>
    <col min="46" max="46" width="15.42578125" style="87" customWidth="1"/>
    <col min="47" max="47" width="15" style="87" customWidth="1"/>
    <col min="48" max="48" width="63.28515625" style="2" bestFit="1" customWidth="1"/>
    <col min="49" max="49" width="10" style="2" bestFit="1" customWidth="1"/>
    <col min="50" max="50" width="20.140625" style="2" bestFit="1" customWidth="1"/>
    <col min="51" max="16384" width="9.140625" style="2"/>
  </cols>
  <sheetData>
    <row r="2" spans="2:50" ht="24" customHeight="1" x14ac:dyDescent="0.5">
      <c r="B2" s="1"/>
      <c r="J2" s="97" t="s">
        <v>76</v>
      </c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</row>
    <row r="3" spans="2:50" ht="24.75" customHeight="1" x14ac:dyDescent="0.5">
      <c r="B3" s="3"/>
      <c r="C3" s="1"/>
      <c r="D3" s="1"/>
      <c r="E3" s="1"/>
      <c r="F3" s="1"/>
      <c r="G3" s="1"/>
      <c r="H3" s="1"/>
      <c r="I3" s="1"/>
      <c r="J3" s="97" t="s">
        <v>77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</row>
    <row r="4" spans="2:50" ht="26.25" customHeight="1" x14ac:dyDescent="0.5">
      <c r="B4" s="4"/>
      <c r="C4" s="1"/>
      <c r="D4" s="1"/>
      <c r="E4" s="1"/>
      <c r="F4" s="1"/>
      <c r="G4" s="1"/>
      <c r="H4" s="1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6"/>
    </row>
    <row r="5" spans="2:50" ht="19.149999999999999" customHeight="1" x14ac:dyDescent="0.5">
      <c r="J5" s="7"/>
      <c r="K5" s="7"/>
      <c r="L5" s="105">
        <v>2020</v>
      </c>
      <c r="M5" s="106"/>
      <c r="N5" s="106"/>
      <c r="O5" s="106"/>
      <c r="P5" s="106"/>
      <c r="Q5" s="106"/>
      <c r="R5" s="107"/>
      <c r="S5" s="102">
        <v>2019</v>
      </c>
      <c r="T5" s="103"/>
      <c r="U5" s="103"/>
      <c r="V5" s="103"/>
      <c r="W5" s="103"/>
      <c r="X5" s="103"/>
      <c r="Y5" s="104"/>
      <c r="Z5" s="8"/>
      <c r="AA5" s="9"/>
      <c r="AB5" s="10"/>
      <c r="AC5" s="11"/>
      <c r="AD5" s="12"/>
      <c r="AE5" s="101">
        <v>2018</v>
      </c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3"/>
      <c r="AR5" s="13"/>
      <c r="AS5" s="14"/>
      <c r="AT5" s="98">
        <v>2017</v>
      </c>
      <c r="AU5" s="98">
        <v>2016</v>
      </c>
      <c r="AV5" s="16"/>
    </row>
    <row r="6" spans="2:50" s="1" customFormat="1" ht="20.45" customHeight="1" x14ac:dyDescent="0.2">
      <c r="J6" s="17"/>
      <c r="K6" s="96" t="s">
        <v>55</v>
      </c>
      <c r="L6" s="10" t="s">
        <v>53</v>
      </c>
      <c r="M6" s="10" t="s">
        <v>51</v>
      </c>
      <c r="N6" s="10" t="s">
        <v>49</v>
      </c>
      <c r="O6" s="10" t="s">
        <v>47</v>
      </c>
      <c r="P6" s="10" t="s">
        <v>46</v>
      </c>
      <c r="Q6" s="10" t="s">
        <v>44</v>
      </c>
      <c r="R6" s="15" t="s">
        <v>70</v>
      </c>
      <c r="S6" s="18" t="s">
        <v>63</v>
      </c>
      <c r="T6" s="19" t="s">
        <v>61</v>
      </c>
      <c r="U6" s="18" t="s">
        <v>68</v>
      </c>
      <c r="V6" s="18" t="s">
        <v>58</v>
      </c>
      <c r="W6" s="18" t="s">
        <v>55</v>
      </c>
      <c r="X6" s="18" t="s">
        <v>53</v>
      </c>
      <c r="Y6" s="18" t="s">
        <v>51</v>
      </c>
      <c r="Z6" s="18" t="s">
        <v>67</v>
      </c>
      <c r="AA6" s="18" t="s">
        <v>47</v>
      </c>
      <c r="AB6" s="18" t="s">
        <v>46</v>
      </c>
      <c r="AC6" s="18" t="s">
        <v>44</v>
      </c>
      <c r="AD6" s="18" t="s">
        <v>42</v>
      </c>
      <c r="AE6" s="10" t="s">
        <v>63</v>
      </c>
      <c r="AF6" s="10" t="s">
        <v>61</v>
      </c>
      <c r="AG6" s="10" t="s">
        <v>60</v>
      </c>
      <c r="AH6" s="10" t="s">
        <v>58</v>
      </c>
      <c r="AI6" s="10" t="s">
        <v>55</v>
      </c>
      <c r="AJ6" s="10" t="s">
        <v>53</v>
      </c>
      <c r="AK6" s="10" t="s">
        <v>51</v>
      </c>
      <c r="AL6" s="10" t="s">
        <v>49</v>
      </c>
      <c r="AM6" s="10" t="s">
        <v>47</v>
      </c>
      <c r="AN6" s="10" t="s">
        <v>46</v>
      </c>
      <c r="AO6" s="10" t="s">
        <v>44</v>
      </c>
      <c r="AP6" s="13" t="s">
        <v>42</v>
      </c>
      <c r="AQ6" s="19" t="s">
        <v>71</v>
      </c>
      <c r="AR6" s="19">
        <v>2019</v>
      </c>
      <c r="AS6" s="19">
        <v>2018</v>
      </c>
      <c r="AT6" s="99"/>
      <c r="AU6" s="99"/>
      <c r="AV6" s="20"/>
      <c r="AX6" s="21"/>
    </row>
    <row r="7" spans="2:50" s="1" customFormat="1" ht="18.75" customHeight="1" x14ac:dyDescent="0.2">
      <c r="J7" s="22"/>
      <c r="K7" s="23" t="s">
        <v>56</v>
      </c>
      <c r="L7" s="23" t="s">
        <v>54</v>
      </c>
      <c r="M7" s="23" t="s">
        <v>52</v>
      </c>
      <c r="N7" s="23" t="s">
        <v>50</v>
      </c>
      <c r="O7" s="23" t="s">
        <v>48</v>
      </c>
      <c r="P7" s="23" t="s">
        <v>45</v>
      </c>
      <c r="Q7" s="23" t="s">
        <v>43</v>
      </c>
      <c r="R7" s="23" t="s">
        <v>41</v>
      </c>
      <c r="S7" s="23" t="s">
        <v>64</v>
      </c>
      <c r="T7" s="24" t="s">
        <v>62</v>
      </c>
      <c r="U7" s="23" t="s">
        <v>59</v>
      </c>
      <c r="V7" s="23" t="s">
        <v>57</v>
      </c>
      <c r="W7" s="23" t="s">
        <v>56</v>
      </c>
      <c r="X7" s="23" t="s">
        <v>54</v>
      </c>
      <c r="Y7" s="23" t="s">
        <v>52</v>
      </c>
      <c r="Z7" s="23" t="s">
        <v>50</v>
      </c>
      <c r="AA7" s="23" t="s">
        <v>48</v>
      </c>
      <c r="AB7" s="23" t="s">
        <v>45</v>
      </c>
      <c r="AC7" s="23" t="s">
        <v>43</v>
      </c>
      <c r="AD7" s="23" t="s">
        <v>41</v>
      </c>
      <c r="AE7" s="23" t="s">
        <v>64</v>
      </c>
      <c r="AF7" s="23" t="s">
        <v>62</v>
      </c>
      <c r="AG7" s="23" t="s">
        <v>59</v>
      </c>
      <c r="AH7" s="23" t="s">
        <v>57</v>
      </c>
      <c r="AI7" s="23" t="s">
        <v>56</v>
      </c>
      <c r="AJ7" s="23" t="s">
        <v>54</v>
      </c>
      <c r="AK7" s="23" t="s">
        <v>52</v>
      </c>
      <c r="AL7" s="23" t="s">
        <v>50</v>
      </c>
      <c r="AM7" s="23" t="s">
        <v>48</v>
      </c>
      <c r="AN7" s="23" t="s">
        <v>45</v>
      </c>
      <c r="AO7" s="23" t="s">
        <v>43</v>
      </c>
      <c r="AP7" s="24" t="s">
        <v>41</v>
      </c>
      <c r="AQ7" s="24"/>
      <c r="AR7" s="24"/>
      <c r="AS7" s="24"/>
      <c r="AT7" s="100"/>
      <c r="AU7" s="100"/>
      <c r="AV7" s="25"/>
      <c r="AX7" s="21"/>
    </row>
    <row r="8" spans="2:50" s="1" customFormat="1" ht="33.75" customHeight="1" x14ac:dyDescent="0.2">
      <c r="G8" s="92"/>
      <c r="H8" s="26"/>
      <c r="J8" s="27" t="s">
        <v>23</v>
      </c>
      <c r="K8" s="28">
        <v>180</v>
      </c>
      <c r="L8" s="28">
        <v>181</v>
      </c>
      <c r="M8" s="28">
        <v>181</v>
      </c>
      <c r="N8" s="28">
        <v>187</v>
      </c>
      <c r="O8" s="28">
        <v>188</v>
      </c>
      <c r="P8" s="28">
        <v>188</v>
      </c>
      <c r="Q8" s="28">
        <v>190</v>
      </c>
      <c r="R8" s="28">
        <v>190</v>
      </c>
      <c r="S8" s="28">
        <v>191</v>
      </c>
      <c r="T8" s="28">
        <v>191</v>
      </c>
      <c r="U8" s="28">
        <v>192</v>
      </c>
      <c r="V8" s="28">
        <v>191</v>
      </c>
      <c r="W8" s="28">
        <v>191</v>
      </c>
      <c r="X8" s="28">
        <v>192</v>
      </c>
      <c r="Y8" s="28">
        <v>192</v>
      </c>
      <c r="Z8" s="28">
        <v>192</v>
      </c>
      <c r="AA8" s="28">
        <v>192</v>
      </c>
      <c r="AB8" s="28">
        <v>193</v>
      </c>
      <c r="AC8" s="28">
        <v>194</v>
      </c>
      <c r="AD8" s="28">
        <v>195</v>
      </c>
      <c r="AE8" s="28">
        <v>195</v>
      </c>
      <c r="AF8" s="28">
        <v>196</v>
      </c>
      <c r="AG8" s="28">
        <v>195</v>
      </c>
      <c r="AH8" s="28">
        <v>195</v>
      </c>
      <c r="AI8" s="28">
        <v>195</v>
      </c>
      <c r="AJ8" s="28">
        <v>195</v>
      </c>
      <c r="AK8" s="28">
        <v>194</v>
      </c>
      <c r="AL8" s="28">
        <v>194</v>
      </c>
      <c r="AM8" s="28">
        <v>194</v>
      </c>
      <c r="AN8" s="28">
        <v>194</v>
      </c>
      <c r="AO8" s="28">
        <v>194</v>
      </c>
      <c r="AP8" s="28">
        <v>194</v>
      </c>
      <c r="AQ8" s="29">
        <f>K8</f>
        <v>180</v>
      </c>
      <c r="AR8" s="30">
        <v>191</v>
      </c>
      <c r="AS8" s="30">
        <v>195</v>
      </c>
      <c r="AT8" s="30">
        <v>194</v>
      </c>
      <c r="AU8" s="31">
        <v>224</v>
      </c>
      <c r="AV8" s="32" t="s">
        <v>24</v>
      </c>
    </row>
    <row r="9" spans="2:50" s="1" customFormat="1" ht="29.25" customHeight="1" x14ac:dyDescent="0.2">
      <c r="C9" s="33"/>
      <c r="D9" s="33"/>
      <c r="E9" s="33"/>
      <c r="F9" s="33"/>
      <c r="G9" s="92"/>
      <c r="H9" s="35"/>
      <c r="I9" s="33"/>
      <c r="J9" s="27" t="s">
        <v>0</v>
      </c>
      <c r="K9" s="36">
        <v>12224.866208349998</v>
      </c>
      <c r="L9" s="36">
        <v>12329.753389720001</v>
      </c>
      <c r="M9" s="36">
        <v>12498.341689060002</v>
      </c>
      <c r="N9" s="36">
        <v>12858.289137850001</v>
      </c>
      <c r="O9" s="36">
        <v>13137.589112980002</v>
      </c>
      <c r="P9" s="36">
        <v>13137.589112980002</v>
      </c>
      <c r="Q9" s="36">
        <v>14621.267282770001</v>
      </c>
      <c r="R9" s="36">
        <v>15169.852814709999</v>
      </c>
      <c r="S9" s="36">
        <v>14914.795134700002</v>
      </c>
      <c r="T9" s="36">
        <v>14771.348283399999</v>
      </c>
      <c r="U9" s="36">
        <v>14737.601701629999</v>
      </c>
      <c r="V9" s="36">
        <v>14998.478650809999</v>
      </c>
      <c r="W9" s="36">
        <v>15030.870041349999</v>
      </c>
      <c r="X9" s="36">
        <v>15432.065502199999</v>
      </c>
      <c r="Y9" s="36">
        <v>15450.76886025</v>
      </c>
      <c r="Z9" s="36">
        <v>14934.002977549997</v>
      </c>
      <c r="AA9" s="36">
        <f>14950654423.59/1000000</f>
        <v>14950.65442359</v>
      </c>
      <c r="AB9" s="36">
        <v>15809.91523611</v>
      </c>
      <c r="AC9" s="36">
        <v>16543.660287450002</v>
      </c>
      <c r="AD9" s="36">
        <v>16379.057402</v>
      </c>
      <c r="AE9" s="37">
        <v>16122.694185949998</v>
      </c>
      <c r="AF9" s="38">
        <v>15751.106436510001</v>
      </c>
      <c r="AG9" s="38">
        <v>16328.21398966</v>
      </c>
      <c r="AH9" s="38">
        <v>16536.324954290001</v>
      </c>
      <c r="AI9" s="38">
        <v>16595.766468409998</v>
      </c>
      <c r="AJ9" s="38">
        <v>16815.073847150001</v>
      </c>
      <c r="AK9" s="38">
        <v>17195.865744540002</v>
      </c>
      <c r="AL9" s="38">
        <v>17475.605556630002</v>
      </c>
      <c r="AM9" s="38">
        <v>18369.15251</v>
      </c>
      <c r="AN9" s="38">
        <v>18050.493377480005</v>
      </c>
      <c r="AO9" s="38">
        <v>17942.412441959998</v>
      </c>
      <c r="AP9" s="38">
        <v>17354.544342329998</v>
      </c>
      <c r="AQ9" s="39">
        <f>K9</f>
        <v>12224.866208349998</v>
      </c>
      <c r="AR9" s="36">
        <v>14914.795134700002</v>
      </c>
      <c r="AS9" s="36">
        <v>16122.694185949998</v>
      </c>
      <c r="AT9" s="36">
        <v>16962.550801720001</v>
      </c>
      <c r="AU9" s="40">
        <v>17339.38485128</v>
      </c>
      <c r="AV9" s="32" t="s">
        <v>75</v>
      </c>
      <c r="AW9" s="41"/>
      <c r="AX9" s="21"/>
    </row>
    <row r="10" spans="2:50" s="1" customFormat="1" ht="29.25" customHeight="1" x14ac:dyDescent="0.2">
      <c r="B10" s="4"/>
      <c r="C10" s="33"/>
      <c r="D10" s="33"/>
      <c r="E10" s="33"/>
      <c r="F10" s="33"/>
      <c r="G10" s="92"/>
      <c r="H10" s="35"/>
      <c r="I10" s="33"/>
      <c r="J10" s="42" t="s">
        <v>9</v>
      </c>
      <c r="K10" s="44">
        <v>93.279300000000006</v>
      </c>
      <c r="L10" s="44">
        <v>101.49784200000001</v>
      </c>
      <c r="M10" s="44">
        <v>99.976843000000002</v>
      </c>
      <c r="N10" s="44">
        <v>31.267257000000001</v>
      </c>
      <c r="O10" s="44">
        <v>0</v>
      </c>
      <c r="P10" s="43">
        <v>57.044823999999998</v>
      </c>
      <c r="Q10" s="43">
        <v>122.290531</v>
      </c>
      <c r="R10" s="43">
        <v>105.02985700000001</v>
      </c>
      <c r="S10" s="43">
        <v>158.46643499999999</v>
      </c>
      <c r="T10" s="43">
        <v>89.913499000000002</v>
      </c>
      <c r="U10" s="43">
        <v>259.26634200000001</v>
      </c>
      <c r="V10" s="43">
        <v>151.99684199999999</v>
      </c>
      <c r="W10" s="43">
        <v>107.98514400000001</v>
      </c>
      <c r="X10" s="43">
        <v>149.74352200000001</v>
      </c>
      <c r="Y10" s="43">
        <v>97.180875</v>
      </c>
      <c r="Z10" s="43">
        <v>82.758290000000002</v>
      </c>
      <c r="AA10" s="43">
        <f>134078961/1000000</f>
        <v>134.07896099999999</v>
      </c>
      <c r="AB10" s="43">
        <v>165.949048</v>
      </c>
      <c r="AC10" s="43">
        <v>97.204165000000003</v>
      </c>
      <c r="AD10" s="43">
        <v>90.894369999999995</v>
      </c>
      <c r="AE10" s="43">
        <v>592.07911999999999</v>
      </c>
      <c r="AF10" s="44">
        <v>100.97684</v>
      </c>
      <c r="AG10" s="44">
        <v>464.008847</v>
      </c>
      <c r="AH10" s="44">
        <v>84.036280000000005</v>
      </c>
      <c r="AI10" s="44">
        <v>191.61932200000001</v>
      </c>
      <c r="AJ10" s="44">
        <v>105.518398</v>
      </c>
      <c r="AK10" s="44">
        <v>74.870296999999994</v>
      </c>
      <c r="AL10" s="44">
        <v>207.481753</v>
      </c>
      <c r="AM10" s="44">
        <v>114.12441</v>
      </c>
      <c r="AN10" s="44">
        <v>131.66834299999999</v>
      </c>
      <c r="AO10" s="44">
        <v>138.91937799999999</v>
      </c>
      <c r="AP10" s="44">
        <v>114.022994</v>
      </c>
      <c r="AQ10" s="39">
        <f>SUM(K10:R10)</f>
        <v>610.38645400000007</v>
      </c>
      <c r="AR10" s="36">
        <v>1585.4374929999999</v>
      </c>
      <c r="AS10" s="36">
        <v>2319.3259819999998</v>
      </c>
      <c r="AT10" s="36">
        <v>2926.215205</v>
      </c>
      <c r="AU10" s="40">
        <v>2329.4661329999999</v>
      </c>
      <c r="AV10" s="42" t="s">
        <v>74</v>
      </c>
      <c r="AW10" s="41"/>
      <c r="AX10" s="41"/>
    </row>
    <row r="11" spans="2:50" s="1" customFormat="1" ht="29.25" customHeight="1" x14ac:dyDescent="0.2">
      <c r="B11" s="4"/>
      <c r="G11" s="92"/>
      <c r="H11" s="35"/>
      <c r="I11" s="33"/>
      <c r="J11" s="42" t="s">
        <v>10</v>
      </c>
      <c r="K11" s="46">
        <f>+K10/K14</f>
        <v>4.9094368421052632</v>
      </c>
      <c r="L11" s="46">
        <f>+L10/L14</f>
        <v>4.8332305714285715</v>
      </c>
      <c r="M11" s="46">
        <f>+M10/M14</f>
        <v>4.5444019545454548</v>
      </c>
      <c r="N11" s="46">
        <f>+N10/N14</f>
        <v>2.2333755000000002</v>
      </c>
      <c r="O11" s="46">
        <v>0</v>
      </c>
      <c r="P11" s="45">
        <f>+P10/P14</f>
        <v>4.7537353333333332</v>
      </c>
      <c r="Q11" s="45">
        <f>+Q10/Q14</f>
        <v>6.1145265499999999</v>
      </c>
      <c r="R11" s="45">
        <f>+R10/R14</f>
        <v>5.0014217619047621</v>
      </c>
      <c r="S11" s="45">
        <f>S10/S14</f>
        <v>7.2030197727272727</v>
      </c>
      <c r="T11" s="45">
        <f>T10/T14</f>
        <v>4.4956749499999997</v>
      </c>
      <c r="U11" s="45">
        <f>U10/U14</f>
        <v>11.272449652173913</v>
      </c>
      <c r="V11" s="45">
        <f t="shared" ref="V11:AA11" si="0">V10/V14</f>
        <v>6.9089473636363632</v>
      </c>
      <c r="W11" s="45">
        <f t="shared" si="0"/>
        <v>6.3520672941176475</v>
      </c>
      <c r="X11" s="45">
        <f t="shared" si="0"/>
        <v>6.5105879130434792</v>
      </c>
      <c r="Y11" s="45">
        <f t="shared" si="0"/>
        <v>5.7165220588235295</v>
      </c>
      <c r="Z11" s="45">
        <f t="shared" si="0"/>
        <v>3.9408709523809526</v>
      </c>
      <c r="AA11" s="45">
        <f t="shared" si="0"/>
        <v>6.0944982272727266</v>
      </c>
      <c r="AB11" s="45">
        <f>+AB10/AB14</f>
        <v>7.9023356190476193</v>
      </c>
      <c r="AC11" s="45">
        <f>+AC10/AC14</f>
        <v>4.8602082500000003</v>
      </c>
      <c r="AD11" s="45">
        <f>+AD10/AD14</f>
        <v>4.3283033333333334</v>
      </c>
      <c r="AE11" s="45">
        <f>+AE10/AE14</f>
        <v>28.194243809523808</v>
      </c>
      <c r="AF11" s="46">
        <f>AF10/AF14</f>
        <v>5.0488419999999996</v>
      </c>
      <c r="AG11" s="46">
        <f>+AG10/AG14</f>
        <v>20.174297695652175</v>
      </c>
      <c r="AH11" s="46">
        <f>+AH10/AH14</f>
        <v>4.2018140000000006</v>
      </c>
      <c r="AI11" s="46">
        <f t="shared" ref="AI11:AP11" si="1">+AI10/AI14</f>
        <v>10.64551788888889</v>
      </c>
      <c r="AJ11" s="46">
        <f t="shared" si="1"/>
        <v>4.5877564347826087</v>
      </c>
      <c r="AK11" s="46">
        <f t="shared" si="1"/>
        <v>4.1594609444444437</v>
      </c>
      <c r="AL11" s="46">
        <f t="shared" si="1"/>
        <v>9.4309887727272734</v>
      </c>
      <c r="AM11" s="46">
        <f t="shared" si="1"/>
        <v>5.1874731818181816</v>
      </c>
      <c r="AN11" s="46">
        <f t="shared" si="1"/>
        <v>6.2699210952380948</v>
      </c>
      <c r="AO11" s="46">
        <f t="shared" si="1"/>
        <v>6.9459688999999996</v>
      </c>
      <c r="AP11" s="46">
        <f t="shared" si="1"/>
        <v>5.1828633636363639</v>
      </c>
      <c r="AQ11" s="47">
        <f>+AQ10/AQ14</f>
        <v>4.7316779379844967</v>
      </c>
      <c r="AR11" s="46">
        <v>6.3672188473895579</v>
      </c>
      <c r="AS11" s="46">
        <v>9.2773039279999985</v>
      </c>
      <c r="AT11" s="46">
        <v>11.84702512145749</v>
      </c>
      <c r="AU11" s="40">
        <v>9.5080250326530606</v>
      </c>
      <c r="AV11" s="42" t="s">
        <v>73</v>
      </c>
      <c r="AX11" s="41"/>
    </row>
    <row r="12" spans="2:50" s="1" customFormat="1" ht="29.25" customHeight="1" x14ac:dyDescent="0.2">
      <c r="B12" s="4"/>
      <c r="C12" s="33"/>
      <c r="D12" s="33"/>
      <c r="E12" s="33"/>
      <c r="F12" s="33"/>
      <c r="G12" s="92"/>
      <c r="H12" s="35"/>
      <c r="I12" s="33"/>
      <c r="J12" s="42" t="s">
        <v>11</v>
      </c>
      <c r="K12" s="44">
        <v>109.990582</v>
      </c>
      <c r="L12" s="44">
        <v>115.839333</v>
      </c>
      <c r="M12" s="44">
        <v>114.264877</v>
      </c>
      <c r="N12" s="44">
        <v>27.856725000000001</v>
      </c>
      <c r="O12" s="44">
        <v>0</v>
      </c>
      <c r="P12" s="43">
        <v>52.286763999999998</v>
      </c>
      <c r="Q12" s="43">
        <v>115.820121</v>
      </c>
      <c r="R12" s="43">
        <v>93.098603999999995</v>
      </c>
      <c r="S12" s="43">
        <v>136.27355700000001</v>
      </c>
      <c r="T12" s="43">
        <v>88.805276000000006</v>
      </c>
      <c r="U12" s="43">
        <v>118.572292</v>
      </c>
      <c r="V12" s="43">
        <v>125.663663</v>
      </c>
      <c r="W12" s="43">
        <v>89.077262000000005</v>
      </c>
      <c r="X12" s="43">
        <v>154.532062</v>
      </c>
      <c r="Y12" s="43">
        <v>92.824203999999995</v>
      </c>
      <c r="Z12" s="43">
        <v>79.877412000000007</v>
      </c>
      <c r="AA12" s="43">
        <f>112130693/1000000</f>
        <v>112.13069299999999</v>
      </c>
      <c r="AB12" s="43">
        <v>103.191757</v>
      </c>
      <c r="AC12" s="43">
        <v>80.482006999999996</v>
      </c>
      <c r="AD12" s="43">
        <v>65.748603000000003</v>
      </c>
      <c r="AE12" s="43">
        <v>187.261371</v>
      </c>
      <c r="AF12" s="44">
        <v>87.919267000000005</v>
      </c>
      <c r="AG12" s="44">
        <v>139.13453200000001</v>
      </c>
      <c r="AH12" s="44">
        <v>80.729907999999995</v>
      </c>
      <c r="AI12" s="44">
        <v>74.238788</v>
      </c>
      <c r="AJ12" s="44">
        <v>72.608909999999995</v>
      </c>
      <c r="AK12" s="44">
        <v>60.358218000000001</v>
      </c>
      <c r="AL12" s="44">
        <v>120.161523</v>
      </c>
      <c r="AM12" s="44">
        <v>102.007419</v>
      </c>
      <c r="AN12" s="44">
        <v>107.612703</v>
      </c>
      <c r="AO12" s="44">
        <v>117.608819</v>
      </c>
      <c r="AP12" s="44">
        <v>96.240442000000002</v>
      </c>
      <c r="AQ12" s="39">
        <f>SUM(K12:R12)</f>
        <v>629.15700600000002</v>
      </c>
      <c r="AR12" s="36">
        <v>1247.1787880000002</v>
      </c>
      <c r="AS12" s="36">
        <v>1245.8819000000001</v>
      </c>
      <c r="AT12" s="36">
        <v>1716.738662</v>
      </c>
      <c r="AU12" s="40">
        <v>1836.7119829999999</v>
      </c>
      <c r="AV12" s="42" t="s">
        <v>7</v>
      </c>
      <c r="AX12" s="41"/>
    </row>
    <row r="13" spans="2:50" s="1" customFormat="1" ht="29.25" customHeight="1" x14ac:dyDescent="0.2">
      <c r="B13" s="4"/>
      <c r="G13" s="92"/>
      <c r="H13" s="35"/>
      <c r="J13" s="42" t="s">
        <v>12</v>
      </c>
      <c r="K13" s="44">
        <v>40.731999999999999</v>
      </c>
      <c r="L13" s="44">
        <v>43.771000000000001</v>
      </c>
      <c r="M13" s="44">
        <v>38.213999999999999</v>
      </c>
      <c r="N13" s="44">
        <v>10.356</v>
      </c>
      <c r="O13" s="44">
        <v>0</v>
      </c>
      <c r="P13" s="43">
        <v>24.69</v>
      </c>
      <c r="Q13" s="43">
        <v>45.223999999999997</v>
      </c>
      <c r="R13" s="43">
        <v>44.154000000000003</v>
      </c>
      <c r="S13" s="43">
        <v>37.204000000000001</v>
      </c>
      <c r="T13" s="43">
        <v>34.959000000000003</v>
      </c>
      <c r="U13" s="43">
        <v>43.509</v>
      </c>
      <c r="V13" s="43">
        <v>47.404000000000003</v>
      </c>
      <c r="W13" s="43">
        <v>35.462000000000003</v>
      </c>
      <c r="X13" s="43">
        <v>61.037999999999997</v>
      </c>
      <c r="Y13" s="43">
        <v>43.892000000000003</v>
      </c>
      <c r="Z13" s="43">
        <v>35.729999999999997</v>
      </c>
      <c r="AA13" s="43">
        <f>43828/1000</f>
        <v>43.828000000000003</v>
      </c>
      <c r="AB13" s="43">
        <v>44.637999999999998</v>
      </c>
      <c r="AC13" s="43">
        <v>39.43</v>
      </c>
      <c r="AD13" s="43">
        <v>35.917000000000002</v>
      </c>
      <c r="AE13" s="43">
        <v>35.616</v>
      </c>
      <c r="AF13" s="44">
        <v>46.344999999999999</v>
      </c>
      <c r="AG13" s="44">
        <v>57.972000000000001</v>
      </c>
      <c r="AH13" s="44">
        <v>36.890999999999998</v>
      </c>
      <c r="AI13" s="44">
        <v>29.472999999999999</v>
      </c>
      <c r="AJ13" s="44">
        <v>31.402999999999999</v>
      </c>
      <c r="AK13" s="44">
        <v>26.582999999999998</v>
      </c>
      <c r="AL13" s="44">
        <v>46.877000000000002</v>
      </c>
      <c r="AM13" s="44">
        <v>51.854999999999997</v>
      </c>
      <c r="AN13" s="44">
        <v>52.052999999999997</v>
      </c>
      <c r="AO13" s="44">
        <v>49.465000000000003</v>
      </c>
      <c r="AP13" s="44">
        <v>47.220999999999997</v>
      </c>
      <c r="AQ13" s="39">
        <f>SUM(K13:R13)</f>
        <v>247.14099999999999</v>
      </c>
      <c r="AR13" s="36">
        <v>503.01100000000008</v>
      </c>
      <c r="AS13" s="36">
        <v>511.75400000000002</v>
      </c>
      <c r="AT13" s="36">
        <v>717.46500000000003</v>
      </c>
      <c r="AU13" s="40">
        <v>786.15599999999995</v>
      </c>
      <c r="AV13" s="42" t="s">
        <v>8</v>
      </c>
      <c r="AX13" s="41"/>
    </row>
    <row r="14" spans="2:50" s="1" customFormat="1" ht="29.25" customHeight="1" x14ac:dyDescent="0.2">
      <c r="B14" s="4"/>
      <c r="D14" s="33"/>
      <c r="E14" s="33"/>
      <c r="F14" s="33"/>
      <c r="G14" s="92"/>
      <c r="H14" s="35"/>
      <c r="J14" s="42" t="s">
        <v>2</v>
      </c>
      <c r="K14" s="93">
        <v>19</v>
      </c>
      <c r="L14" s="93">
        <v>21</v>
      </c>
      <c r="M14" s="93">
        <v>22</v>
      </c>
      <c r="N14" s="93">
        <v>14</v>
      </c>
      <c r="O14" s="93">
        <v>0</v>
      </c>
      <c r="P14" s="48">
        <v>12</v>
      </c>
      <c r="Q14" s="48">
        <v>20</v>
      </c>
      <c r="R14" s="48">
        <v>21</v>
      </c>
      <c r="S14" s="48">
        <v>22</v>
      </c>
      <c r="T14" s="48">
        <v>20</v>
      </c>
      <c r="U14" s="48">
        <v>23</v>
      </c>
      <c r="V14" s="48">
        <v>22</v>
      </c>
      <c r="W14" s="48">
        <v>17</v>
      </c>
      <c r="X14" s="48">
        <v>23</v>
      </c>
      <c r="Y14" s="48">
        <v>17</v>
      </c>
      <c r="Z14" s="48">
        <v>21</v>
      </c>
      <c r="AA14" s="48">
        <v>22</v>
      </c>
      <c r="AB14" s="48">
        <v>21</v>
      </c>
      <c r="AC14" s="48">
        <v>20</v>
      </c>
      <c r="AD14" s="48">
        <v>21</v>
      </c>
      <c r="AE14" s="48">
        <v>21</v>
      </c>
      <c r="AF14" s="28">
        <v>20</v>
      </c>
      <c r="AG14" s="28">
        <v>23</v>
      </c>
      <c r="AH14" s="28">
        <v>20</v>
      </c>
      <c r="AI14" s="28">
        <v>18</v>
      </c>
      <c r="AJ14" s="28">
        <v>23</v>
      </c>
      <c r="AK14" s="28">
        <v>18</v>
      </c>
      <c r="AL14" s="28">
        <v>22</v>
      </c>
      <c r="AM14" s="28">
        <v>22</v>
      </c>
      <c r="AN14" s="28">
        <v>21</v>
      </c>
      <c r="AO14" s="28">
        <v>20</v>
      </c>
      <c r="AP14" s="28">
        <v>22</v>
      </c>
      <c r="AQ14" s="29">
        <f>SUM(K14:R14)</f>
        <v>129</v>
      </c>
      <c r="AR14" s="30">
        <v>249</v>
      </c>
      <c r="AS14" s="30">
        <v>250</v>
      </c>
      <c r="AT14" s="30">
        <v>247</v>
      </c>
      <c r="AU14" s="31">
        <v>245</v>
      </c>
      <c r="AV14" s="42" t="s">
        <v>1</v>
      </c>
      <c r="AW14" s="49"/>
      <c r="AX14" s="41"/>
    </row>
    <row r="15" spans="2:50" s="1" customFormat="1" ht="29.25" customHeight="1" x14ac:dyDescent="0.2">
      <c r="B15" s="49"/>
      <c r="D15" s="33"/>
      <c r="E15" s="33"/>
      <c r="F15" s="33"/>
      <c r="G15" s="92"/>
      <c r="H15" s="35"/>
      <c r="J15" s="42" t="s">
        <v>19</v>
      </c>
      <c r="K15" s="94">
        <v>1.7065230255747261</v>
      </c>
      <c r="L15" s="94">
        <v>1.7250671138663636</v>
      </c>
      <c r="M15" s="94">
        <v>1.7002127233932531</v>
      </c>
      <c r="N15" s="94">
        <v>0.4101130690685113</v>
      </c>
      <c r="O15" s="94">
        <v>0</v>
      </c>
      <c r="P15" s="50">
        <v>0.76691970861552716</v>
      </c>
      <c r="Q15" s="50">
        <v>1.6983499563917579</v>
      </c>
      <c r="R15" s="50">
        <v>1.3650482206181764</v>
      </c>
      <c r="S15" s="40">
        <v>1.9903917527053752</v>
      </c>
      <c r="T15" s="40">
        <v>1.2970769446278165</v>
      </c>
      <c r="U15" s="40">
        <v>1.7292119823371648</v>
      </c>
      <c r="V15" s="40">
        <v>1.835438512881687</v>
      </c>
      <c r="W15" s="40">
        <v>1.3004428442248328</v>
      </c>
      <c r="X15" s="40">
        <v>2.2557733414500056</v>
      </c>
      <c r="Y15" s="40">
        <v>1.3562048665787823</v>
      </c>
      <c r="Z15" s="51">
        <v>1.1716682306951887</v>
      </c>
      <c r="AA15" s="51">
        <v>1.64476999672868</v>
      </c>
      <c r="AB15" s="51">
        <v>1.5112123687615664</v>
      </c>
      <c r="AC15" s="51">
        <v>1.1784508986430204</v>
      </c>
      <c r="AD15" s="44">
        <v>0.96222516619100185</v>
      </c>
      <c r="AE15" s="44">
        <v>2.750787990473083</v>
      </c>
      <c r="AF15" s="44">
        <v>1.3</v>
      </c>
      <c r="AG15" s="44">
        <v>2.0565135854548493</v>
      </c>
      <c r="AH15" s="44">
        <v>1.1932490817917158</v>
      </c>
      <c r="AI15" s="44">
        <v>1.097331298476985</v>
      </c>
      <c r="AJ15" s="44">
        <v>1.0776202158465535</v>
      </c>
      <c r="AK15" s="44">
        <v>0.89576784529124076</v>
      </c>
      <c r="AL15" s="44">
        <v>1.7857338347108083</v>
      </c>
      <c r="AM15" s="44">
        <v>1.5166214451618076</v>
      </c>
      <c r="AN15" s="44">
        <v>1.957612834442175</v>
      </c>
      <c r="AO15" s="44">
        <v>1.7485792580984081</v>
      </c>
      <c r="AP15" s="44">
        <v>1.452606010714127</v>
      </c>
      <c r="AQ15" s="52">
        <f>SUM(K15:R15)</f>
        <v>9.3722338175283149</v>
      </c>
      <c r="AR15" s="36">
        <v>18.232866905825119</v>
      </c>
      <c r="AS15" s="36">
        <v>18.832423400461757</v>
      </c>
      <c r="AT15" s="36">
        <v>25.700294052490758</v>
      </c>
      <c r="AU15" s="40">
        <v>27.20623090091506</v>
      </c>
      <c r="AV15" s="42" t="s">
        <v>18</v>
      </c>
      <c r="AX15" s="41"/>
    </row>
    <row r="16" spans="2:50" s="1" customFormat="1" ht="29.25" customHeight="1" x14ac:dyDescent="0.2">
      <c r="B16" s="3"/>
      <c r="C16" s="33"/>
      <c r="G16" s="92"/>
      <c r="H16" s="35"/>
      <c r="I16" s="33"/>
      <c r="J16" s="42" t="s">
        <v>78</v>
      </c>
      <c r="K16" s="40">
        <v>1573.6614998393072</v>
      </c>
      <c r="L16" s="40">
        <v>1581.8168777167455</v>
      </c>
      <c r="M16" s="40">
        <v>1603.0365724311685</v>
      </c>
      <c r="N16" s="40">
        <v>1643.3145507693141</v>
      </c>
      <c r="O16" s="40">
        <v>1668.1809691685135</v>
      </c>
      <c r="P16" s="40">
        <v>1668.1809691685135</v>
      </c>
      <c r="Q16" s="40">
        <v>1835.9196572763547</v>
      </c>
      <c r="R16" s="40">
        <v>1867.9040107684455</v>
      </c>
      <c r="S16" s="40">
        <v>1815.197767483276</v>
      </c>
      <c r="T16" s="40">
        <v>1795.2079528631014</v>
      </c>
      <c r="U16" s="40">
        <v>1800.2887680185981</v>
      </c>
      <c r="V16" s="40">
        <v>1827.7406755417528</v>
      </c>
      <c r="W16" s="40">
        <v>1821.1101048394971</v>
      </c>
      <c r="X16" s="40">
        <v>1873.4612980810941</v>
      </c>
      <c r="Y16" s="40">
        <v>1880.1052234518506</v>
      </c>
      <c r="Z16" s="40">
        <v>1806.4956002954038</v>
      </c>
      <c r="AA16" s="40">
        <v>1811.4491047554068</v>
      </c>
      <c r="AB16" s="40">
        <v>1914.2792362729892</v>
      </c>
      <c r="AC16" s="40">
        <v>1992.1246489252458</v>
      </c>
      <c r="AD16" s="40">
        <v>1951.6157974037662</v>
      </c>
      <c r="AE16" s="44">
        <v>1908.8073290835971</v>
      </c>
      <c r="AF16" s="44">
        <v>1863.1267951180996</v>
      </c>
      <c r="AG16" s="44">
        <v>1958.6774835090841</v>
      </c>
      <c r="AH16" s="44">
        <v>1975.6341525988692</v>
      </c>
      <c r="AI16" s="44">
        <v>1985.8077633704727</v>
      </c>
      <c r="AJ16" s="44">
        <v>2007.8176774422745</v>
      </c>
      <c r="AK16" s="44">
        <v>2070.4449792393689</v>
      </c>
      <c r="AL16" s="44">
        <v>2095.9832579526519</v>
      </c>
      <c r="AM16" s="44">
        <v>2191.5160831390408</v>
      </c>
      <c r="AN16" s="44">
        <v>2233.262873985137</v>
      </c>
      <c r="AO16" s="44">
        <v>2219.6736126942769</v>
      </c>
      <c r="AP16" s="44">
        <v>2193.2957892541758</v>
      </c>
      <c r="AQ16" s="39">
        <f>K16</f>
        <v>1573.6614998393072</v>
      </c>
      <c r="AR16" s="40">
        <v>1815.197767483276</v>
      </c>
      <c r="AS16" s="40">
        <v>1908.8073290835971</v>
      </c>
      <c r="AT16" s="40">
        <v>2126.7848573527567</v>
      </c>
      <c r="AU16" s="40">
        <v>2170.2908792013122</v>
      </c>
      <c r="AV16" s="42" t="s">
        <v>79</v>
      </c>
      <c r="AX16" s="41"/>
    </row>
    <row r="17" spans="2:51" s="1" customFormat="1" ht="29.25" customHeight="1" x14ac:dyDescent="0.2">
      <c r="B17" s="3"/>
      <c r="C17" s="33"/>
      <c r="G17" s="92"/>
      <c r="H17" s="35"/>
      <c r="I17" s="33"/>
      <c r="J17" s="42" t="s">
        <v>69</v>
      </c>
      <c r="K17" s="40">
        <v>771.03325554058995</v>
      </c>
      <c r="L17" s="40">
        <v>771.53107315703471</v>
      </c>
      <c r="M17" s="40">
        <v>788.24422045014637</v>
      </c>
      <c r="N17" s="40">
        <v>806.25442636759522</v>
      </c>
      <c r="O17" s="40">
        <v>817.75873051137705</v>
      </c>
      <c r="P17" s="40">
        <v>817.75873051137705</v>
      </c>
      <c r="Q17" s="40">
        <v>907.090562983072</v>
      </c>
      <c r="R17" s="40">
        <v>925.25549563130357</v>
      </c>
      <c r="S17" s="40">
        <v>890.96515303389447</v>
      </c>
      <c r="T17" s="40">
        <v>877.24866712047196</v>
      </c>
      <c r="U17" s="40">
        <v>876.65004499216343</v>
      </c>
      <c r="V17" s="40">
        <v>893.74530402904225</v>
      </c>
      <c r="W17" s="40">
        <v>889.78733869458256</v>
      </c>
      <c r="X17" s="40">
        <v>918.53200825509725</v>
      </c>
      <c r="Y17" s="40">
        <v>923.65411176519092</v>
      </c>
      <c r="Z17" s="40">
        <v>882.49051731897907</v>
      </c>
      <c r="AA17" s="40">
        <v>881.82885936689001</v>
      </c>
      <c r="AB17" s="40">
        <v>935.80981663924217</v>
      </c>
      <c r="AC17" s="40">
        <v>977.49236219748786</v>
      </c>
      <c r="AD17" s="40">
        <v>949.26898964718839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39">
        <f>K17</f>
        <v>771.03325554058995</v>
      </c>
      <c r="AR17" s="40">
        <v>890.96515303389447</v>
      </c>
      <c r="AS17" s="40">
        <v>926.39001090627107</v>
      </c>
      <c r="AT17" s="40">
        <v>1033.2016924241398</v>
      </c>
      <c r="AU17" s="40">
        <v>1062.245531218678</v>
      </c>
      <c r="AV17" s="42" t="s">
        <v>72</v>
      </c>
      <c r="AX17" s="41"/>
    </row>
    <row r="18" spans="2:51" s="1" customFormat="1" ht="29.25" customHeight="1" x14ac:dyDescent="0.2">
      <c r="B18" s="3"/>
      <c r="C18" s="33"/>
      <c r="G18" s="92"/>
      <c r="H18" s="35"/>
      <c r="I18" s="33"/>
      <c r="J18" s="42" t="s">
        <v>25</v>
      </c>
      <c r="K18" s="108">
        <v>2879.7515856657174</v>
      </c>
      <c r="L18" s="40">
        <v>2892.1861122584055</v>
      </c>
      <c r="M18" s="40">
        <v>2935.1781910174977</v>
      </c>
      <c r="N18" s="40">
        <v>3012.3964199328498</v>
      </c>
      <c r="O18" s="40">
        <v>3077.6237839366254</v>
      </c>
      <c r="P18" s="40">
        <v>3077.6237839366254</v>
      </c>
      <c r="Q18" s="40">
        <v>3446.8297814242355</v>
      </c>
      <c r="R18" s="40">
        <v>3580.9684597199434</v>
      </c>
      <c r="S18" s="40">
        <v>3513.7610656378256</v>
      </c>
      <c r="T18" s="40">
        <v>3479.5040942610772</v>
      </c>
      <c r="U18" s="40">
        <v>3458.0429231201274</v>
      </c>
      <c r="V18" s="40">
        <v>3525.7073021270189</v>
      </c>
      <c r="W18" s="40">
        <v>3535.678976435574</v>
      </c>
      <c r="X18" s="40">
        <v>3638.96280736886</v>
      </c>
      <c r="Y18" s="40">
        <v>3640.0660541921275</v>
      </c>
      <c r="Z18" s="40">
        <v>3500.8361173141088</v>
      </c>
      <c r="AA18" s="40">
        <v>3503.669542552203</v>
      </c>
      <c r="AB18" s="40">
        <v>3729.50581647835</v>
      </c>
      <c r="AC18" s="40">
        <v>3920.0845609626963</v>
      </c>
      <c r="AD18" s="40">
        <v>3872.5014738028494</v>
      </c>
      <c r="AE18" s="44">
        <v>3797.0892427555327</v>
      </c>
      <c r="AF18" s="44">
        <v>3704.3971343179355</v>
      </c>
      <c r="AG18" s="44">
        <v>3850.6890320859193</v>
      </c>
      <c r="AH18" s="44">
        <v>3904.2956276216196</v>
      </c>
      <c r="AI18" s="44">
        <v>3922.4844253854039</v>
      </c>
      <c r="AJ18" s="44">
        <v>3976.2299280899283</v>
      </c>
      <c r="AK18" s="44">
        <v>4073.7748766122149</v>
      </c>
      <c r="AL18" s="44">
        <v>4143.8498124760272</v>
      </c>
      <c r="AM18" s="44">
        <v>4376.5096653853798</v>
      </c>
      <c r="AN18" s="44">
        <v>4290.8443973125259</v>
      </c>
      <c r="AO18" s="44">
        <v>4262.294746466363</v>
      </c>
      <c r="AP18" s="44">
        <v>4115.7891162300193</v>
      </c>
      <c r="AQ18" s="39">
        <f>K18</f>
        <v>2879.7515856657174</v>
      </c>
      <c r="AR18" s="40">
        <v>3513.7610656378256</v>
      </c>
      <c r="AS18" s="40">
        <v>3797.0892427555327</v>
      </c>
      <c r="AT18" s="40">
        <v>4009.4376736046602</v>
      </c>
      <c r="AU18" s="40">
        <v>4069.7225241496649</v>
      </c>
      <c r="AV18" s="42" t="s">
        <v>33</v>
      </c>
    </row>
    <row r="19" spans="2:51" s="1" customFormat="1" ht="29.25" customHeight="1" x14ac:dyDescent="0.5">
      <c r="B19" s="3"/>
      <c r="C19" s="33"/>
      <c r="G19" s="92"/>
      <c r="H19" s="35"/>
      <c r="I19" s="33"/>
      <c r="J19" s="42" t="s">
        <v>26</v>
      </c>
      <c r="K19" s="109">
        <v>0</v>
      </c>
      <c r="L19" s="54">
        <v>0</v>
      </c>
      <c r="M19" s="54">
        <v>0.75</v>
      </c>
      <c r="N19" s="54">
        <v>0.05</v>
      </c>
      <c r="O19" s="54">
        <v>0</v>
      </c>
      <c r="P19" s="53">
        <v>0</v>
      </c>
      <c r="Q19" s="53">
        <v>0.158</v>
      </c>
      <c r="R19" s="53">
        <v>0.215</v>
      </c>
      <c r="S19" s="53">
        <v>1.3</v>
      </c>
      <c r="T19" s="53">
        <v>0</v>
      </c>
      <c r="U19" s="53">
        <v>0.16</v>
      </c>
      <c r="V19" s="53">
        <v>0.05</v>
      </c>
      <c r="W19" s="53">
        <v>0.60699999999999998</v>
      </c>
      <c r="X19" s="53">
        <v>3.5000000000000003E-2</v>
      </c>
      <c r="Y19" s="53">
        <v>0.55000000000000004</v>
      </c>
      <c r="Z19" s="54">
        <f>1066/1000</f>
        <v>1.0660000000000001</v>
      </c>
      <c r="AA19" s="54">
        <f>250/1000</f>
        <v>0.25</v>
      </c>
      <c r="AB19" s="54">
        <v>0.87</v>
      </c>
      <c r="AC19" s="54">
        <v>1.5529999999999999</v>
      </c>
      <c r="AD19" s="54">
        <v>2.411</v>
      </c>
      <c r="AE19" s="54">
        <v>2.27</v>
      </c>
      <c r="AF19" s="54">
        <f>3950/1000</f>
        <v>3.95</v>
      </c>
      <c r="AG19" s="54">
        <v>2.37</v>
      </c>
      <c r="AH19" s="54">
        <v>1.1499999999999999</v>
      </c>
      <c r="AI19" s="54">
        <v>1.724</v>
      </c>
      <c r="AJ19" s="54">
        <v>2.8149999999999999</v>
      </c>
      <c r="AK19" s="54">
        <v>1.2</v>
      </c>
      <c r="AL19" s="54">
        <v>2.1</v>
      </c>
      <c r="AM19" s="54">
        <v>4.1100000000000003</v>
      </c>
      <c r="AN19" s="54">
        <v>4.22</v>
      </c>
      <c r="AO19" s="54">
        <v>3.8849999999999998</v>
      </c>
      <c r="AP19" s="54">
        <v>2.15</v>
      </c>
      <c r="AQ19" s="95">
        <f>SUM(K19:R19)</f>
        <v>1.173</v>
      </c>
      <c r="AR19" s="54">
        <v>8.8520000000000003</v>
      </c>
      <c r="AS19" s="54">
        <v>31.943999999999996</v>
      </c>
      <c r="AT19" s="54">
        <v>15.706000000000001</v>
      </c>
      <c r="AU19" s="40">
        <v>0</v>
      </c>
      <c r="AV19" s="42" t="s">
        <v>34</v>
      </c>
      <c r="AX19" s="55"/>
    </row>
    <row r="20" spans="2:51" s="1" customFormat="1" ht="29.25" customHeight="1" x14ac:dyDescent="0.2">
      <c r="B20" s="3"/>
      <c r="C20" s="33"/>
      <c r="F20" s="3"/>
      <c r="G20" s="92"/>
      <c r="H20" s="35"/>
      <c r="I20" s="33"/>
      <c r="J20" s="42" t="s">
        <v>27</v>
      </c>
      <c r="K20" s="109">
        <v>0</v>
      </c>
      <c r="L20" s="54">
        <v>0</v>
      </c>
      <c r="M20" s="54">
        <v>7.4999999999999997E-2</v>
      </c>
      <c r="N20" s="54">
        <v>5.0000000000000001E-3</v>
      </c>
      <c r="O20" s="54">
        <v>0</v>
      </c>
      <c r="P20" s="53">
        <v>0</v>
      </c>
      <c r="Q20" s="53">
        <v>1.5800000000000002E-2</v>
      </c>
      <c r="R20" s="53">
        <v>2.1499999999999998E-2</v>
      </c>
      <c r="S20" s="53">
        <v>0.13</v>
      </c>
      <c r="T20" s="53">
        <v>0</v>
      </c>
      <c r="U20" s="53">
        <v>1.6E-2</v>
      </c>
      <c r="V20" s="53">
        <v>5.0000000000000001E-3</v>
      </c>
      <c r="W20" s="53">
        <v>6.0699999999999997E-2</v>
      </c>
      <c r="X20" s="53">
        <v>3.5000000000000001E-3</v>
      </c>
      <c r="Y20" s="53">
        <v>5.5E-2</v>
      </c>
      <c r="Z20" s="54">
        <f>106600/1000000</f>
        <v>0.1066</v>
      </c>
      <c r="AA20" s="54">
        <f>25000/1000000</f>
        <v>2.5000000000000001E-2</v>
      </c>
      <c r="AB20" s="54">
        <v>8.6999999999999994E-2</v>
      </c>
      <c r="AC20" s="54">
        <v>0.15529999999999999</v>
      </c>
      <c r="AD20" s="54">
        <v>0.24110000000000001</v>
      </c>
      <c r="AE20" s="54">
        <v>0.22700000000000001</v>
      </c>
      <c r="AF20" s="54">
        <f>395000/1000000</f>
        <v>0.39500000000000002</v>
      </c>
      <c r="AG20" s="54">
        <v>0.23699999999999999</v>
      </c>
      <c r="AH20" s="54">
        <v>0.115</v>
      </c>
      <c r="AI20" s="54">
        <v>0.1724</v>
      </c>
      <c r="AJ20" s="54">
        <v>0.28149999999999997</v>
      </c>
      <c r="AK20" s="54">
        <v>0.12</v>
      </c>
      <c r="AL20" s="54">
        <f>210000/1000000</f>
        <v>0.21</v>
      </c>
      <c r="AM20" s="54">
        <v>0.41099999999999998</v>
      </c>
      <c r="AN20" s="54">
        <v>0.42199999999999999</v>
      </c>
      <c r="AO20" s="54">
        <f>388500/1000000</f>
        <v>0.38850000000000001</v>
      </c>
      <c r="AP20" s="54">
        <v>0.215</v>
      </c>
      <c r="AQ20" s="95">
        <f>SUM(K20:R20)</f>
        <v>0.11729999999999999</v>
      </c>
      <c r="AR20" s="54">
        <v>0.88519999999999999</v>
      </c>
      <c r="AS20" s="54">
        <v>3.1943999999999999</v>
      </c>
      <c r="AT20" s="54">
        <v>1.8538000000000001</v>
      </c>
      <c r="AU20" s="40">
        <v>0</v>
      </c>
      <c r="AV20" s="42" t="s">
        <v>35</v>
      </c>
      <c r="AW20" s="49"/>
      <c r="AX20" s="3"/>
    </row>
    <row r="21" spans="2:51" s="1" customFormat="1" ht="29.25" customHeight="1" x14ac:dyDescent="0.2">
      <c r="B21" s="3"/>
      <c r="C21" s="33"/>
      <c r="G21" s="92"/>
      <c r="H21" s="35"/>
      <c r="I21" s="33"/>
      <c r="J21" s="42" t="s">
        <v>28</v>
      </c>
      <c r="K21" s="110">
        <v>9.7551449157568495</v>
      </c>
      <c r="L21" s="56">
        <v>9.776438148754</v>
      </c>
      <c r="M21" s="56">
        <v>9.9217639965938638</v>
      </c>
      <c r="N21" s="56">
        <v>9.7447458871577535</v>
      </c>
      <c r="O21" s="56">
        <v>10.292518692908326</v>
      </c>
      <c r="P21" s="56">
        <v>10.292518692908326</v>
      </c>
      <c r="Q21" s="56">
        <v>11.421408589839531</v>
      </c>
      <c r="R21" s="56">
        <v>11.763277954477269</v>
      </c>
      <c r="S21" s="56">
        <v>11.364035483704653</v>
      </c>
      <c r="T21" s="56">
        <v>11.623055666802365</v>
      </c>
      <c r="U21" s="56">
        <v>11.551366029403328</v>
      </c>
      <c r="V21" s="56">
        <v>11.760281740715772</v>
      </c>
      <c r="W21" s="56">
        <v>11.800112035543233</v>
      </c>
      <c r="X21" s="56">
        <v>12.144667372742768</v>
      </c>
      <c r="Y21" s="56">
        <v>12.054080452351108</v>
      </c>
      <c r="Z21" s="56">
        <v>11.593501846298954</v>
      </c>
      <c r="AA21" s="56">
        <v>11.602885124929662</v>
      </c>
      <c r="AB21" s="56">
        <v>12.878380982148725</v>
      </c>
      <c r="AC21" s="56">
        <v>14.936806086637748</v>
      </c>
      <c r="AD21" s="56">
        <v>18.631606069780922</v>
      </c>
      <c r="AE21" s="56">
        <v>17.905766965084013</v>
      </c>
      <c r="AF21" s="44">
        <v>17.464346443884484</v>
      </c>
      <c r="AG21" s="44">
        <v>18.161222463695903</v>
      </c>
      <c r="AH21" s="44">
        <v>19.128422316209171</v>
      </c>
      <c r="AI21" s="44">
        <v>19.217535190395328</v>
      </c>
      <c r="AJ21" s="44">
        <v>19.481004153011785</v>
      </c>
      <c r="AK21" s="44">
        <v>19.805038526524314</v>
      </c>
      <c r="AL21" s="44">
        <v>20.151838585568875</v>
      </c>
      <c r="AM21" s="44">
        <v>21.283280122628344</v>
      </c>
      <c r="AN21" s="44">
        <v>23.236454751951509</v>
      </c>
      <c r="AO21" s="44">
        <v>21.613124073205217</v>
      </c>
      <c r="AP21" s="44">
        <v>19.897802359583402</v>
      </c>
      <c r="AQ21" s="52">
        <f>K21</f>
        <v>9.7551449157568495</v>
      </c>
      <c r="AR21" s="56">
        <v>11.364035483704653</v>
      </c>
      <c r="AS21" s="56">
        <v>17.905766965084013</v>
      </c>
      <c r="AT21" s="56">
        <v>19.538947828152924</v>
      </c>
      <c r="AU21" s="56">
        <v>16.549810563647299</v>
      </c>
      <c r="AV21" s="42" t="s">
        <v>36</v>
      </c>
      <c r="AW21" s="49"/>
    </row>
    <row r="22" spans="2:51" s="1" customFormat="1" ht="29.25" customHeight="1" x14ac:dyDescent="0.2">
      <c r="B22" s="3"/>
      <c r="C22" s="33"/>
      <c r="G22" s="92"/>
      <c r="H22" s="35"/>
      <c r="I22" s="33"/>
      <c r="J22" s="42" t="s">
        <v>29</v>
      </c>
      <c r="K22" s="110">
        <v>0.85585331555142719</v>
      </c>
      <c r="L22" s="56">
        <v>0.8549517592099446</v>
      </c>
      <c r="M22" s="56">
        <v>0.86766053794703557</v>
      </c>
      <c r="N22" s="56">
        <v>0.89169104976113012</v>
      </c>
      <c r="O22" s="56">
        <v>0.92952402066414352</v>
      </c>
      <c r="P22" s="56">
        <v>0.92952402066414352</v>
      </c>
      <c r="Q22" s="56">
        <v>1.0419532233838364</v>
      </c>
      <c r="R22" s="56">
        <v>1.0949042533132027</v>
      </c>
      <c r="S22" s="56">
        <v>1.0554406561760357</v>
      </c>
      <c r="T22" s="56">
        <v>1.0470222604418835</v>
      </c>
      <c r="U22" s="56">
        <v>1.0405643505469679</v>
      </c>
      <c r="V22" s="56">
        <v>1.078504473744498</v>
      </c>
      <c r="W22" s="56">
        <v>1.0811357550526175</v>
      </c>
      <c r="X22" s="56">
        <v>1.1128441625853278</v>
      </c>
      <c r="Y22" s="56">
        <v>1.1121660200940138</v>
      </c>
      <c r="Z22" s="56">
        <v>1.0696708768719059</v>
      </c>
      <c r="AA22" s="56">
        <v>1.070536622184574</v>
      </c>
      <c r="AB22" s="56">
        <v>1.1279254191107733</v>
      </c>
      <c r="AC22" s="56">
        <v>1.1875777473566191</v>
      </c>
      <c r="AD22" s="56">
        <v>1.1825860930430343</v>
      </c>
      <c r="AE22" s="56">
        <v>1.1486919363198629</v>
      </c>
      <c r="AF22" s="44">
        <v>1.1192809018762551</v>
      </c>
      <c r="AG22" s="44">
        <v>1.163943324398433</v>
      </c>
      <c r="AH22" s="44">
        <v>1.1931463111125535</v>
      </c>
      <c r="AI22" s="44">
        <v>1.1987047777414375</v>
      </c>
      <c r="AJ22" s="44">
        <v>1.2151293148172473</v>
      </c>
      <c r="AK22" s="44">
        <v>1.2462089765057185</v>
      </c>
      <c r="AL22" s="44">
        <v>1.2680309662006759</v>
      </c>
      <c r="AM22" s="44">
        <v>1.3392256067961259</v>
      </c>
      <c r="AN22" s="44">
        <v>1.3131023406071498</v>
      </c>
      <c r="AO22" s="44">
        <v>1.3031369171214131</v>
      </c>
      <c r="AP22" s="44">
        <v>1.2589758862598734</v>
      </c>
      <c r="AQ22" s="52">
        <f>K22</f>
        <v>0.85585331555142719</v>
      </c>
      <c r="AR22" s="56">
        <v>1.0554406561760357</v>
      </c>
      <c r="AS22" s="56">
        <v>1.1486919363198629</v>
      </c>
      <c r="AT22" s="56">
        <v>1.2258151996541793</v>
      </c>
      <c r="AU22" s="56">
        <v>1.246479157423328</v>
      </c>
      <c r="AV22" s="42" t="s">
        <v>37</v>
      </c>
      <c r="AW22" s="49"/>
    </row>
    <row r="23" spans="2:51" s="1" customFormat="1" ht="29.25" customHeight="1" x14ac:dyDescent="0.2">
      <c r="G23" s="92"/>
      <c r="H23" s="35"/>
      <c r="J23" s="42" t="s">
        <v>30</v>
      </c>
      <c r="K23" s="111">
        <v>1.8322996333680392</v>
      </c>
      <c r="L23" s="51">
        <v>1.7938775774512665</v>
      </c>
      <c r="M23" s="51">
        <v>1.743054570319494</v>
      </c>
      <c r="N23" s="51">
        <v>1.0306752568255968</v>
      </c>
      <c r="O23" s="51">
        <v>5.5194906156210886</v>
      </c>
      <c r="P23" s="51">
        <v>5.5194906156210886</v>
      </c>
      <c r="Q23" s="51">
        <v>4.9134199471428612</v>
      </c>
      <c r="R23" s="51">
        <v>5.4708179048162986</v>
      </c>
      <c r="S23" s="51">
        <v>5.7198253989760497</v>
      </c>
      <c r="T23" s="51">
        <v>5.7666556815992447</v>
      </c>
      <c r="U23" s="51">
        <v>5.8024444752160891</v>
      </c>
      <c r="V23" s="51">
        <v>5.6689597017603841</v>
      </c>
      <c r="W23" s="51">
        <v>5.6482455202734769</v>
      </c>
      <c r="X23" s="51">
        <v>5.4879326876706562</v>
      </c>
      <c r="Y23" s="51">
        <v>5.5225089376779737</v>
      </c>
      <c r="Z23" s="51">
        <v>5.7419033451786099</v>
      </c>
      <c r="AA23" s="51">
        <v>5.675964067212667</v>
      </c>
      <c r="AB23" s="51">
        <v>4.4162534384684724</v>
      </c>
      <c r="AC23" s="51">
        <v>4.9626197811533972</v>
      </c>
      <c r="AD23" s="56">
        <v>4.8379659694443236</v>
      </c>
      <c r="AE23" s="56">
        <v>4.9613141180454621</v>
      </c>
      <c r="AF23" s="56">
        <v>5.0872129609661343</v>
      </c>
      <c r="AG23" s="56">
        <v>4.8920082203569661</v>
      </c>
      <c r="AH23" s="56">
        <v>4.7773235072949989</v>
      </c>
      <c r="AI23" s="56">
        <v>4.7551707689529401</v>
      </c>
      <c r="AJ23" s="56">
        <v>4.6908965574397232</v>
      </c>
      <c r="AK23" s="56">
        <v>4.6109220179634196</v>
      </c>
      <c r="AL23" s="56">
        <v>4.5329631156940247</v>
      </c>
      <c r="AM23" s="56">
        <v>4.2919860344201641</v>
      </c>
      <c r="AN23" s="56">
        <v>3.9103616188418675</v>
      </c>
      <c r="AO23" s="56">
        <v>4.256794980776716</v>
      </c>
      <c r="AP23" s="44">
        <v>4.4267817436455852</v>
      </c>
      <c r="AQ23" s="52">
        <f>K23</f>
        <v>1.8322996333680392</v>
      </c>
      <c r="AR23" s="56">
        <v>5.7198253989760497</v>
      </c>
      <c r="AS23" s="56">
        <v>4.9613141180454621</v>
      </c>
      <c r="AT23" s="56">
        <v>4.5641557552508969</v>
      </c>
      <c r="AU23" s="56">
        <v>4.1420132953863957</v>
      </c>
      <c r="AV23" s="42" t="s">
        <v>38</v>
      </c>
      <c r="AW23" s="49"/>
    </row>
    <row r="24" spans="2:51" s="1" customFormat="1" ht="29.25" customHeight="1" x14ac:dyDescent="0.2">
      <c r="D24" s="33"/>
      <c r="E24" s="33"/>
      <c r="F24" s="33"/>
      <c r="G24" s="92"/>
      <c r="H24" s="35"/>
      <c r="J24" s="42" t="s">
        <v>13</v>
      </c>
      <c r="K24" s="37">
        <v>50.228000000000002</v>
      </c>
      <c r="L24" s="37">
        <v>50.101999999999997</v>
      </c>
      <c r="M24" s="37">
        <v>50.634</v>
      </c>
      <c r="N24" s="37">
        <v>50.326999999999998</v>
      </c>
      <c r="O24" s="37">
        <v>50.253</v>
      </c>
      <c r="P24" s="37">
        <v>50.253</v>
      </c>
      <c r="Q24" s="37">
        <v>50.881999999999998</v>
      </c>
      <c r="R24" s="37">
        <v>51.652000000000001</v>
      </c>
      <c r="S24" s="37">
        <v>51.631999999999998</v>
      </c>
      <c r="T24" s="37">
        <v>51.262999999999998</v>
      </c>
      <c r="U24" s="37">
        <v>49.962000000000003</v>
      </c>
      <c r="V24" s="37">
        <v>50.54</v>
      </c>
      <c r="W24" s="37">
        <v>50.356000000000002</v>
      </c>
      <c r="X24" s="37">
        <v>50.503999999999998</v>
      </c>
      <c r="Y24" s="37">
        <v>51.091999999999999</v>
      </c>
      <c r="Z24" s="37">
        <v>50.664999999999999</v>
      </c>
      <c r="AA24" s="51">
        <v>50.694000000000003</v>
      </c>
      <c r="AB24" s="37">
        <v>51.116999999999997</v>
      </c>
      <c r="AC24" s="37">
        <v>51.728999999999999</v>
      </c>
      <c r="AD24" s="38">
        <v>51.612000000000002</v>
      </c>
      <c r="AE24" s="38">
        <v>51.716999999999999</v>
      </c>
      <c r="AF24" s="38">
        <v>49.08</v>
      </c>
      <c r="AG24" s="38">
        <v>48.947000000000003</v>
      </c>
      <c r="AH24" s="38">
        <v>49.069000000000003</v>
      </c>
      <c r="AI24" s="38">
        <v>49.012</v>
      </c>
      <c r="AJ24" s="38">
        <v>49.042999999999999</v>
      </c>
      <c r="AK24" s="38">
        <v>48.488</v>
      </c>
      <c r="AL24" s="38">
        <v>48.45</v>
      </c>
      <c r="AM24" s="38">
        <v>48.600999999999999</v>
      </c>
      <c r="AN24" s="38">
        <v>47.94</v>
      </c>
      <c r="AO24" s="38">
        <v>48.1</v>
      </c>
      <c r="AP24" s="38">
        <v>47.927999999999997</v>
      </c>
      <c r="AQ24" s="52">
        <f>K24</f>
        <v>50.228000000000002</v>
      </c>
      <c r="AR24" s="36">
        <v>51.631999999999998</v>
      </c>
      <c r="AS24" s="36">
        <v>51.716999999999999</v>
      </c>
      <c r="AT24" s="36">
        <v>48.131999999999998</v>
      </c>
      <c r="AU24" s="40">
        <v>49.612000000000002</v>
      </c>
      <c r="AV24" s="42" t="s">
        <v>4</v>
      </c>
      <c r="AX24" s="41"/>
    </row>
    <row r="25" spans="2:51" s="1" customFormat="1" ht="29.25" customHeight="1" x14ac:dyDescent="0.2">
      <c r="G25" s="92"/>
      <c r="H25" s="35"/>
      <c r="J25" s="42" t="s">
        <v>31</v>
      </c>
      <c r="K25" s="37">
        <v>7.1602956499999992</v>
      </c>
      <c r="L25" s="37">
        <v>10.381678259999999</v>
      </c>
      <c r="M25" s="37">
        <v>6.7225095500000007</v>
      </c>
      <c r="N25" s="37">
        <v>3.9285589999999999</v>
      </c>
      <c r="O25" s="37">
        <v>0</v>
      </c>
      <c r="P25" s="37">
        <v>5.1138660100000006</v>
      </c>
      <c r="Q25" s="37">
        <v>13.653970920000003</v>
      </c>
      <c r="R25" s="37">
        <v>19.442270359999998</v>
      </c>
      <c r="S25" s="37">
        <v>65.644943990000002</v>
      </c>
      <c r="T25" s="37">
        <v>22.849524410000001</v>
      </c>
      <c r="U25" s="37">
        <v>173.88105456</v>
      </c>
      <c r="V25" s="37">
        <v>42.07992651</v>
      </c>
      <c r="W25" s="37">
        <v>26.138600929999999</v>
      </c>
      <c r="X25" s="37">
        <v>26.89136834</v>
      </c>
      <c r="Y25" s="37">
        <v>17.281500179999998</v>
      </c>
      <c r="Z25" s="37">
        <v>10.66068544</v>
      </c>
      <c r="AA25" s="37">
        <f>46456606.79/1000000</f>
        <v>46.456606790000002</v>
      </c>
      <c r="AB25" s="37">
        <v>47.581396909999995</v>
      </c>
      <c r="AC25" s="37">
        <v>22.925513599999999</v>
      </c>
      <c r="AD25" s="38">
        <v>26.32577706</v>
      </c>
      <c r="AE25" s="38">
        <v>495.7353526</v>
      </c>
      <c r="AF25" s="38">
        <f>22830660.83/1000000</f>
        <v>22.830660829999999</v>
      </c>
      <c r="AG25" s="38">
        <v>356.62202654000004</v>
      </c>
      <c r="AH25" s="38">
        <v>17.769431109999999</v>
      </c>
      <c r="AI25" s="38">
        <v>79.496134900000001</v>
      </c>
      <c r="AJ25" s="38">
        <v>39.943380420000004</v>
      </c>
      <c r="AK25" s="38">
        <v>11.551086300000001</v>
      </c>
      <c r="AL25" s="38">
        <v>108.78831199000001</v>
      </c>
      <c r="AM25" s="38">
        <v>19.923009109999999</v>
      </c>
      <c r="AN25" s="38">
        <v>22.600341879999995</v>
      </c>
      <c r="AO25" s="38">
        <v>39.994490859999999</v>
      </c>
      <c r="AP25" s="38">
        <f>16554820/1000000</f>
        <v>16.554819999999999</v>
      </c>
      <c r="AQ25" s="39">
        <f>SUM(K25:R25)</f>
        <v>66.403149749999997</v>
      </c>
      <c r="AR25" s="36">
        <v>528.71689872000002</v>
      </c>
      <c r="AS25" s="36">
        <v>1231.8090465400005</v>
      </c>
      <c r="AT25" s="36">
        <v>994.9661830099999</v>
      </c>
      <c r="AU25" s="36">
        <v>666.47031956000001</v>
      </c>
      <c r="AV25" s="42" t="s">
        <v>39</v>
      </c>
      <c r="AW25" s="49"/>
    </row>
    <row r="26" spans="2:51" s="1" customFormat="1" ht="29.25" customHeight="1" x14ac:dyDescent="0.2">
      <c r="G26" s="92"/>
      <c r="H26" s="35"/>
      <c r="J26" s="42" t="s">
        <v>32</v>
      </c>
      <c r="K26" s="38">
        <v>10.10137327</v>
      </c>
      <c r="L26" s="38">
        <v>17.205876289999999</v>
      </c>
      <c r="M26" s="38">
        <v>14.165428940000002</v>
      </c>
      <c r="N26" s="38">
        <v>11.931659</v>
      </c>
      <c r="O26" s="38">
        <v>0</v>
      </c>
      <c r="P26" s="38">
        <v>9.8408909800000011</v>
      </c>
      <c r="Q26" s="38">
        <v>40.752389099999995</v>
      </c>
      <c r="R26" s="38">
        <v>23.102442280000002</v>
      </c>
      <c r="S26" s="38">
        <v>72.231029579999998</v>
      </c>
      <c r="T26" s="38">
        <v>8.2377716799999998</v>
      </c>
      <c r="U26" s="38">
        <v>20.565980950000004</v>
      </c>
      <c r="V26" s="38">
        <v>46.921250689999994</v>
      </c>
      <c r="W26" s="38">
        <v>24.271253099999999</v>
      </c>
      <c r="X26" s="38">
        <v>30.525812200000001</v>
      </c>
      <c r="Y26" s="38">
        <v>17.014117819999999</v>
      </c>
      <c r="Z26" s="38">
        <v>12.225185980000001</v>
      </c>
      <c r="AA26" s="38">
        <f>43485231.15/1000000</f>
        <v>43.485231149999997</v>
      </c>
      <c r="AB26" s="38">
        <v>88.195900780000002</v>
      </c>
      <c r="AC26" s="38">
        <v>24.867845729999999</v>
      </c>
      <c r="AD26" s="38">
        <v>26.08965366</v>
      </c>
      <c r="AE26" s="38">
        <v>34.780969460000009</v>
      </c>
      <c r="AF26" s="38">
        <f>26139110.41/1000000</f>
        <v>26.139110410000001</v>
      </c>
      <c r="AG26" s="38">
        <v>362.95845974999997</v>
      </c>
      <c r="AH26" s="38">
        <v>12.43594865</v>
      </c>
      <c r="AI26" s="38">
        <v>67.908407650000001</v>
      </c>
      <c r="AJ26" s="38">
        <v>9.8938338300000002</v>
      </c>
      <c r="AK26" s="38">
        <v>13.222077410000001</v>
      </c>
      <c r="AL26" s="38">
        <v>114.77707846000001</v>
      </c>
      <c r="AM26" s="38">
        <v>20.896352879999998</v>
      </c>
      <c r="AN26" s="38">
        <v>20.968872149999999</v>
      </c>
      <c r="AO26" s="38">
        <v>39.399305299999995</v>
      </c>
      <c r="AP26" s="38">
        <f>23889168/1000000</f>
        <v>23.889168000000002</v>
      </c>
      <c r="AQ26" s="39">
        <f>SUM(K26:R26)</f>
        <v>127.10005986</v>
      </c>
      <c r="AR26" s="36">
        <v>414.63103331999997</v>
      </c>
      <c r="AS26" s="36">
        <v>747.26958395000008</v>
      </c>
      <c r="AT26" s="36">
        <v>1329.2386176999998</v>
      </c>
      <c r="AU26" s="40">
        <v>429.39005937000002</v>
      </c>
      <c r="AV26" s="42" t="s">
        <v>40</v>
      </c>
      <c r="AW26" s="49"/>
    </row>
    <row r="27" spans="2:51" s="1" customFormat="1" ht="29.25" customHeight="1" x14ac:dyDescent="0.2">
      <c r="B27" s="3"/>
      <c r="D27" s="33"/>
      <c r="E27" s="33"/>
      <c r="F27" s="33"/>
      <c r="G27" s="92"/>
      <c r="H27" s="35"/>
      <c r="I27" s="57"/>
      <c r="J27" s="42" t="s">
        <v>20</v>
      </c>
      <c r="K27" s="37">
        <f>K25-K26</f>
        <v>-2.9410776200000006</v>
      </c>
      <c r="L27" s="37">
        <f>L25-L26</f>
        <v>-6.8241980299999998</v>
      </c>
      <c r="M27" s="37">
        <f>M25-M26</f>
        <v>-7.442919390000001</v>
      </c>
      <c r="N27" s="37">
        <f>N25-N26</f>
        <v>-8.0030999999999999</v>
      </c>
      <c r="O27" s="37">
        <f t="shared" ref="O27:P27" si="2">O25-O26</f>
        <v>0</v>
      </c>
      <c r="P27" s="37">
        <f t="shared" si="2"/>
        <v>-4.7270249700000004</v>
      </c>
      <c r="Q27" s="37">
        <f>Q25-Q26</f>
        <v>-27.098418179999992</v>
      </c>
      <c r="R27" s="37">
        <f>R25-R26</f>
        <v>-3.6601719200000034</v>
      </c>
      <c r="S27" s="37">
        <v>-6.5860855900000033</v>
      </c>
      <c r="T27" s="37">
        <v>14.611752730000001</v>
      </c>
      <c r="U27" s="37">
        <v>153.31507361000001</v>
      </c>
      <c r="V27" s="37">
        <v>-4.841324179999992</v>
      </c>
      <c r="W27" s="37">
        <v>1.8673478300000019</v>
      </c>
      <c r="X27" s="37">
        <f>X25-X26</f>
        <v>-3.6344438600000011</v>
      </c>
      <c r="Y27" s="37">
        <f>Y25-Y26</f>
        <v>0.26738235999999915</v>
      </c>
      <c r="Z27" s="37">
        <f>Z25-Z26</f>
        <v>-1.5645005400000009</v>
      </c>
      <c r="AA27" s="37">
        <f>AA25-AA26</f>
        <v>2.9713756400000051</v>
      </c>
      <c r="AB27" s="37">
        <v>-40.614503870000007</v>
      </c>
      <c r="AC27" s="37">
        <v>-1.9423321300000027</v>
      </c>
      <c r="AD27" s="38">
        <v>0.23612339999999851</v>
      </c>
      <c r="AE27" s="38">
        <v>460.95438314</v>
      </c>
      <c r="AF27" s="38">
        <f>AF25-AF26</f>
        <v>-3.3084495800000013</v>
      </c>
      <c r="AG27" s="38">
        <v>-6.3364332099999787</v>
      </c>
      <c r="AH27" s="38">
        <v>5.333482459999999</v>
      </c>
      <c r="AI27" s="38">
        <v>11.58772725</v>
      </c>
      <c r="AJ27" s="38">
        <v>30.049546590000002</v>
      </c>
      <c r="AK27" s="44">
        <v>-1.6709911099999994</v>
      </c>
      <c r="AL27" s="44">
        <v>-5.988766469999999</v>
      </c>
      <c r="AM27" s="44">
        <v>-0.97334376999999961</v>
      </c>
      <c r="AN27" s="44">
        <v>1.6314697299999967</v>
      </c>
      <c r="AO27" s="44">
        <v>0.59518556000000233</v>
      </c>
      <c r="AP27" s="44">
        <v>-7.3343471899999972</v>
      </c>
      <c r="AQ27" s="58">
        <f>SUM(K27:R27)</f>
        <v>-60.696910109999997</v>
      </c>
      <c r="AR27" s="45">
        <v>114.08586540000002</v>
      </c>
      <c r="AS27" s="45">
        <v>484.53946340000005</v>
      </c>
      <c r="AT27" s="45">
        <v>-334.27243468999995</v>
      </c>
      <c r="AU27" s="40">
        <v>237.08026019000002</v>
      </c>
      <c r="AV27" s="42" t="s">
        <v>3</v>
      </c>
      <c r="AX27" s="41"/>
    </row>
    <row r="28" spans="2:51" s="1" customFormat="1" ht="29.25" customHeight="1" x14ac:dyDescent="0.2">
      <c r="D28" s="33"/>
      <c r="E28" s="33"/>
      <c r="F28" s="33"/>
      <c r="G28" s="92"/>
      <c r="H28" s="35"/>
      <c r="J28" s="59" t="s">
        <v>6</v>
      </c>
      <c r="K28" s="43">
        <v>39.309894652670366</v>
      </c>
      <c r="L28" s="43">
        <v>39.647166568763325</v>
      </c>
      <c r="M28" s="43">
        <v>40.189273792988125</v>
      </c>
      <c r="N28" s="43">
        <v>42.883835171591514</v>
      </c>
      <c r="O28" s="43">
        <v>43.815331886939703</v>
      </c>
      <c r="P28" s="43">
        <v>43.815331886939703</v>
      </c>
      <c r="Q28" s="43">
        <v>48.763564843816702</v>
      </c>
      <c r="R28" s="43">
        <v>50.593159067202507</v>
      </c>
      <c r="S28" s="43">
        <v>49.742513122665429</v>
      </c>
      <c r="T28" s="43">
        <v>49.264101798959445</v>
      </c>
      <c r="U28" s="43">
        <v>49.151553167122472</v>
      </c>
      <c r="V28" s="43">
        <v>50.021607026447434</v>
      </c>
      <c r="W28" s="43">
        <v>50.12963594366996</v>
      </c>
      <c r="X28" s="43">
        <v>51.467667763473848</v>
      </c>
      <c r="Y28" s="43">
        <v>51.530045558464508</v>
      </c>
      <c r="Z28" s="43">
        <v>49.806573430996522</v>
      </c>
      <c r="AA28" s="43">
        <v>49.862107869497066</v>
      </c>
      <c r="AB28" s="43">
        <v>52.727838967816169</v>
      </c>
      <c r="AC28" s="43">
        <v>58.153014350317243</v>
      </c>
      <c r="AD28" s="44">
        <v>57.574414826792278</v>
      </c>
      <c r="AE28" s="44">
        <v>56.673266379422472</v>
      </c>
      <c r="AF28" s="44">
        <v>55.367089430057824</v>
      </c>
      <c r="AG28" s="44">
        <v>57.395693936973835</v>
      </c>
      <c r="AH28" s="44">
        <v>58.127229745997141</v>
      </c>
      <c r="AI28" s="44">
        <v>58.336174028191287</v>
      </c>
      <c r="AJ28" s="44">
        <v>59.107066619153905</v>
      </c>
      <c r="AK28" s="60">
        <v>60.445597288222586</v>
      </c>
      <c r="AL28" s="60">
        <v>61.428917365168644</v>
      </c>
      <c r="AM28" s="60">
        <v>64.56984554545933</v>
      </c>
      <c r="AN28" s="60">
        <v>65.770106526358973</v>
      </c>
      <c r="AO28" s="60">
        <v>65.376294872906442</v>
      </c>
      <c r="AP28" s="60">
        <v>63.234295386933894</v>
      </c>
      <c r="AQ28" s="47">
        <f>K28</f>
        <v>39.309894652670366</v>
      </c>
      <c r="AR28" s="36">
        <v>49.742513122665429</v>
      </c>
      <c r="AS28" s="36">
        <v>56.673266379422472</v>
      </c>
      <c r="AT28" s="36">
        <v>61.805998864262143</v>
      </c>
      <c r="AU28" s="40">
        <v>65.095111503848003</v>
      </c>
      <c r="AV28" s="59" t="s">
        <v>5</v>
      </c>
      <c r="AX28" s="41"/>
    </row>
    <row r="29" spans="2:51" s="1" customFormat="1" ht="29.25" customHeight="1" x14ac:dyDescent="0.2">
      <c r="D29" s="33"/>
      <c r="E29" s="33"/>
      <c r="F29" s="33"/>
      <c r="G29" s="92"/>
      <c r="H29" s="35"/>
      <c r="J29" s="42" t="s">
        <v>65</v>
      </c>
      <c r="K29" s="43">
        <v>6.9719789799999994</v>
      </c>
      <c r="L29" s="43">
        <v>6.6147785299999997</v>
      </c>
      <c r="M29" s="43">
        <v>42.195489069999994</v>
      </c>
      <c r="N29" s="43">
        <v>0.51747635000000003</v>
      </c>
      <c r="O29" s="43">
        <v>0</v>
      </c>
      <c r="P29" s="43">
        <v>48.923265979999996</v>
      </c>
      <c r="Q29" s="43">
        <v>10.108907960000002</v>
      </c>
      <c r="R29" s="43">
        <v>2.85274713</v>
      </c>
      <c r="S29" s="43">
        <v>15.275767070000001</v>
      </c>
      <c r="T29" s="43">
        <v>6.3943346099999996</v>
      </c>
      <c r="U29" s="43">
        <v>3.1023559999999999</v>
      </c>
      <c r="V29" s="43">
        <v>4.3337363399999997</v>
      </c>
      <c r="W29" s="43">
        <v>13.933588639999998</v>
      </c>
      <c r="X29" s="43">
        <v>5.8875366299999996</v>
      </c>
      <c r="Y29" s="43">
        <v>2.9145639499999998</v>
      </c>
      <c r="Z29" s="61">
        <v>18.395944710000002</v>
      </c>
      <c r="AA29" s="61">
        <f>6725361.75/1000000</f>
        <v>6.7253617500000002</v>
      </c>
      <c r="AB29" s="61">
        <v>41.095310220000002</v>
      </c>
      <c r="AC29" s="61">
        <v>13.291987949999999</v>
      </c>
      <c r="AD29" s="60">
        <v>2.0941123400000001</v>
      </c>
      <c r="AE29" s="60">
        <v>19.231623339999999</v>
      </c>
      <c r="AF29" s="60">
        <v>2.3927531000000002</v>
      </c>
      <c r="AG29" s="60">
        <v>26.765663610000001</v>
      </c>
      <c r="AH29" s="60">
        <v>2.4149624900000002</v>
      </c>
      <c r="AI29" s="60">
        <v>5.5937476699999999</v>
      </c>
      <c r="AJ29" s="60">
        <v>50.171746640000002</v>
      </c>
      <c r="AK29" s="44">
        <v>3.8836544899999996</v>
      </c>
      <c r="AL29" s="44">
        <v>2.1478330699999999</v>
      </c>
      <c r="AM29" s="44">
        <v>8.5967888600000002</v>
      </c>
      <c r="AN29" s="44">
        <v>3.28874925</v>
      </c>
      <c r="AO29" s="44">
        <v>2.5307935000000001</v>
      </c>
      <c r="AP29" s="44">
        <v>60.454123090000003</v>
      </c>
      <c r="AQ29" s="58">
        <f>SUM(K29:R29)</f>
        <v>118.18464399999999</v>
      </c>
      <c r="AR29" s="36">
        <v>133.44460021</v>
      </c>
      <c r="AS29" s="36">
        <v>187.47243911000001</v>
      </c>
      <c r="AT29" s="36">
        <v>136.22502719000002</v>
      </c>
      <c r="AU29" s="40">
        <v>820.66293883999992</v>
      </c>
      <c r="AV29" s="42" t="s">
        <v>66</v>
      </c>
      <c r="AX29" s="41"/>
    </row>
    <row r="30" spans="2:51" s="1" customFormat="1" ht="30" customHeight="1" x14ac:dyDescent="0.2">
      <c r="G30" s="34"/>
      <c r="H30" s="35"/>
      <c r="J30" s="59" t="s">
        <v>16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2">
        <v>0.03</v>
      </c>
      <c r="U30" s="61">
        <v>0</v>
      </c>
      <c r="V30" s="61">
        <v>3.41</v>
      </c>
      <c r="W30" s="63">
        <v>0.69</v>
      </c>
      <c r="X30" s="61">
        <v>3.8</v>
      </c>
      <c r="Y30" s="61">
        <v>0</v>
      </c>
      <c r="Z30" s="61">
        <v>0</v>
      </c>
      <c r="AA30" s="61">
        <v>9.9506169999999994</v>
      </c>
      <c r="AB30" s="51">
        <v>0</v>
      </c>
      <c r="AC30" s="51">
        <v>1.6961E-2</v>
      </c>
      <c r="AD30" s="44">
        <v>10.99999992</v>
      </c>
      <c r="AE30" s="44">
        <v>0.55777200000000005</v>
      </c>
      <c r="AF30" s="44">
        <f>11000000/1000000</f>
        <v>11</v>
      </c>
      <c r="AG30" s="44">
        <v>0</v>
      </c>
      <c r="AH30" s="44">
        <f>14972503/1000000</f>
        <v>14.972503</v>
      </c>
      <c r="AI30" s="44">
        <v>7.9776E-2</v>
      </c>
      <c r="AJ30" s="44">
        <v>1.2671399999999999</v>
      </c>
      <c r="AK30" s="60">
        <v>0</v>
      </c>
      <c r="AL30" s="60">
        <v>33.549999999999997</v>
      </c>
      <c r="AM30" s="60">
        <v>0</v>
      </c>
      <c r="AN30" s="60">
        <v>0</v>
      </c>
      <c r="AO30" s="60">
        <v>39</v>
      </c>
      <c r="AP30" s="64">
        <f>520443/1000000</f>
        <v>0.52044299999999999</v>
      </c>
      <c r="AQ30" s="58">
        <f>SUM(K30:R30)</f>
        <v>0</v>
      </c>
      <c r="AR30" s="36">
        <v>28.89757792</v>
      </c>
      <c r="AS30" s="36">
        <v>100.94763399999999</v>
      </c>
      <c r="AT30" s="36">
        <v>79.544856999999993</v>
      </c>
      <c r="AU30" s="40">
        <v>178.24200815</v>
      </c>
      <c r="AV30" s="59" t="s">
        <v>14</v>
      </c>
      <c r="AW30" s="49"/>
      <c r="AX30" s="41"/>
    </row>
    <row r="31" spans="2:51" ht="33" customHeight="1" x14ac:dyDescent="0.5">
      <c r="B31" s="4"/>
      <c r="C31" s="65"/>
      <c r="D31" s="1"/>
      <c r="E31" s="1"/>
      <c r="F31" s="1"/>
      <c r="G31" s="34"/>
      <c r="H31" s="35"/>
      <c r="I31" s="65"/>
      <c r="J31" s="42" t="s">
        <v>17</v>
      </c>
      <c r="K31" s="43">
        <v>24</v>
      </c>
      <c r="L31" s="43">
        <v>313.2</v>
      </c>
      <c r="M31" s="43">
        <v>3501</v>
      </c>
      <c r="N31" s="43">
        <v>55.5</v>
      </c>
      <c r="O31" s="43">
        <v>0</v>
      </c>
      <c r="P31" s="43">
        <v>0</v>
      </c>
      <c r="Q31" s="43">
        <v>593.20000000000005</v>
      </c>
      <c r="R31" s="43">
        <v>902.5</v>
      </c>
      <c r="S31" s="43">
        <v>258.5</v>
      </c>
      <c r="T31" s="43">
        <v>305</v>
      </c>
      <c r="U31" s="43">
        <v>465</v>
      </c>
      <c r="V31" s="43">
        <v>460</v>
      </c>
      <c r="W31" s="43">
        <v>514</v>
      </c>
      <c r="X31" s="43">
        <v>658.2</v>
      </c>
      <c r="Y31" s="43">
        <v>459.75</v>
      </c>
      <c r="Z31" s="43">
        <v>687.5</v>
      </c>
      <c r="AA31" s="43">
        <v>858</v>
      </c>
      <c r="AB31" s="43">
        <v>128.36000000000001</v>
      </c>
      <c r="AC31" s="43">
        <v>547</v>
      </c>
      <c r="AD31" s="44">
        <v>200</v>
      </c>
      <c r="AE31" s="44">
        <v>615</v>
      </c>
      <c r="AF31" s="44">
        <f>120000000/1000000</f>
        <v>120</v>
      </c>
      <c r="AG31" s="44">
        <v>846.3</v>
      </c>
      <c r="AH31" s="44">
        <v>466.5</v>
      </c>
      <c r="AI31" s="44">
        <v>115</v>
      </c>
      <c r="AJ31" s="44">
        <v>835</v>
      </c>
      <c r="AK31" s="44">
        <v>465</v>
      </c>
      <c r="AL31" s="44">
        <v>55</v>
      </c>
      <c r="AM31" s="44">
        <v>375</v>
      </c>
      <c r="AN31" s="44">
        <v>349</v>
      </c>
      <c r="AO31" s="44">
        <v>473</v>
      </c>
      <c r="AP31" s="44">
        <f>30000000/1000000</f>
        <v>30</v>
      </c>
      <c r="AQ31" s="58">
        <f>SUM(K31:R31)</f>
        <v>5389.4</v>
      </c>
      <c r="AR31" s="46">
        <v>5541.3099999999995</v>
      </c>
      <c r="AS31" s="46">
        <v>4744.8</v>
      </c>
      <c r="AT31" s="46">
        <v>4333.9709999999995</v>
      </c>
      <c r="AU31" s="45">
        <v>7051.1778999999997</v>
      </c>
      <c r="AV31" s="42" t="s">
        <v>15</v>
      </c>
      <c r="AW31" s="49"/>
      <c r="AX31" s="41"/>
      <c r="AY31" s="1"/>
    </row>
    <row r="32" spans="2:51" ht="33" customHeight="1" x14ac:dyDescent="0.5">
      <c r="B32" s="4"/>
      <c r="C32" s="65"/>
      <c r="D32" s="1"/>
      <c r="E32" s="1"/>
      <c r="F32" s="1"/>
      <c r="G32" s="34"/>
      <c r="H32" s="35"/>
      <c r="I32" s="65"/>
      <c r="J32" s="66" t="s">
        <v>22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150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58">
        <f>SUM(K32:R32)</f>
        <v>0</v>
      </c>
      <c r="AR32" s="69">
        <v>0</v>
      </c>
      <c r="AS32" s="69">
        <v>150</v>
      </c>
      <c r="AT32" s="69">
        <v>75</v>
      </c>
      <c r="AU32" s="69">
        <v>109</v>
      </c>
      <c r="AV32" s="66" t="s">
        <v>21</v>
      </c>
      <c r="AW32" s="49"/>
      <c r="AX32" s="41"/>
      <c r="AY32" s="1"/>
    </row>
    <row r="33" spans="4:50" ht="21.75" customHeight="1" x14ac:dyDescent="0.5">
      <c r="D33" s="65"/>
      <c r="E33" s="65"/>
      <c r="F33" s="65"/>
      <c r="J33" s="70" t="s">
        <v>80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71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2"/>
      <c r="AL33" s="70"/>
      <c r="AM33" s="70"/>
      <c r="AN33" s="70"/>
      <c r="AO33" s="70"/>
      <c r="AP33" s="70"/>
      <c r="AQ33" s="70"/>
      <c r="AR33" s="70"/>
      <c r="AS33" s="73"/>
      <c r="AT33" s="73"/>
      <c r="AU33" s="74"/>
      <c r="AV33" s="75" t="s">
        <v>81</v>
      </c>
      <c r="AX33" s="76"/>
    </row>
    <row r="34" spans="4:50" x14ac:dyDescent="0.5">
      <c r="D34" s="65"/>
      <c r="E34" s="65"/>
      <c r="F34" s="65"/>
      <c r="J34" s="70"/>
      <c r="K34" s="70"/>
      <c r="L34" s="70"/>
      <c r="M34" s="70"/>
      <c r="N34" s="70"/>
      <c r="O34" s="70"/>
      <c r="P34" s="70"/>
      <c r="Q34" s="70"/>
      <c r="R34" s="77"/>
      <c r="S34" s="70"/>
      <c r="T34" s="70"/>
      <c r="U34" s="70"/>
      <c r="V34" s="70"/>
      <c r="W34" s="70"/>
      <c r="X34" s="78"/>
      <c r="Y34" s="71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4"/>
      <c r="AV34" s="70"/>
    </row>
    <row r="35" spans="4:50" x14ac:dyDescent="0.5">
      <c r="H35" s="79"/>
      <c r="J35" s="70"/>
      <c r="K35" s="70"/>
      <c r="L35" s="70"/>
      <c r="M35" s="70"/>
      <c r="N35" s="70"/>
      <c r="O35" s="70"/>
      <c r="P35" s="70"/>
      <c r="Q35" s="77"/>
      <c r="R35" s="77"/>
      <c r="S35" s="70"/>
      <c r="T35" s="70"/>
      <c r="U35" s="70"/>
      <c r="V35" s="70"/>
      <c r="W35" s="70"/>
      <c r="X35" s="80"/>
      <c r="Y35" s="80"/>
      <c r="Z35" s="81"/>
      <c r="AA35" s="80"/>
      <c r="AB35" s="70"/>
      <c r="AC35" s="70"/>
      <c r="AD35" s="70"/>
      <c r="AE35" s="70"/>
      <c r="AF35" s="70"/>
      <c r="AG35" s="70"/>
      <c r="AH35" s="72"/>
      <c r="AI35" s="72"/>
      <c r="AJ35" s="82"/>
      <c r="AK35" s="70"/>
      <c r="AL35" s="70"/>
      <c r="AM35" s="70"/>
      <c r="AN35" s="70"/>
      <c r="AO35" s="70"/>
      <c r="AP35" s="70"/>
      <c r="AQ35" s="73"/>
      <c r="AR35" s="70"/>
      <c r="AS35" s="70"/>
      <c r="AT35" s="83"/>
      <c r="AU35" s="84"/>
    </row>
    <row r="36" spans="4:50" x14ac:dyDescent="0.5">
      <c r="H36" s="79"/>
      <c r="J36" s="70"/>
      <c r="K36" s="70"/>
      <c r="L36" s="70"/>
      <c r="M36" s="70"/>
      <c r="N36" s="70"/>
      <c r="O36" s="70"/>
      <c r="P36" s="70"/>
      <c r="Q36" s="77"/>
      <c r="R36" s="70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86"/>
      <c r="AS36" s="77"/>
      <c r="AT36" s="77"/>
      <c r="AU36" s="77"/>
    </row>
    <row r="37" spans="4:50" x14ac:dyDescent="0.5">
      <c r="H37" s="79"/>
      <c r="J37" s="70"/>
      <c r="K37" s="70"/>
      <c r="L37" s="70"/>
      <c r="M37" s="70"/>
      <c r="N37" s="70"/>
      <c r="O37" s="70"/>
      <c r="P37" s="70"/>
      <c r="S37" s="70"/>
      <c r="T37" s="70"/>
      <c r="U37" s="70"/>
      <c r="V37" s="70"/>
      <c r="W37" s="70"/>
      <c r="X37" s="81"/>
      <c r="Y37" s="80"/>
      <c r="Z37" s="80"/>
      <c r="AA37" s="80"/>
      <c r="AB37" s="70"/>
      <c r="AC37" s="70"/>
      <c r="AD37" s="70"/>
      <c r="AE37" s="70"/>
      <c r="AF37" s="70"/>
      <c r="AG37" s="70"/>
      <c r="AH37" s="70"/>
      <c r="AJ37" s="70"/>
      <c r="AK37" s="88"/>
      <c r="AL37" s="70"/>
      <c r="AM37" s="70"/>
      <c r="AN37" s="70"/>
      <c r="AO37" s="70"/>
      <c r="AP37" s="70"/>
      <c r="AQ37" s="70"/>
      <c r="AR37" s="86"/>
      <c r="AS37" s="70"/>
      <c r="AT37" s="70"/>
      <c r="AU37" s="89"/>
    </row>
    <row r="38" spans="4:50" x14ac:dyDescent="0.5"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90"/>
      <c r="Y38" s="80"/>
      <c r="Z38" s="80"/>
      <c r="AA38" s="8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86"/>
      <c r="AS38" s="70"/>
      <c r="AT38" s="70"/>
      <c r="AU38" s="89"/>
    </row>
    <row r="39" spans="4:50" x14ac:dyDescent="0.5"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4"/>
    </row>
    <row r="40" spans="4:50" x14ac:dyDescent="0.5"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W40" s="65"/>
    </row>
    <row r="41" spans="4:50" x14ac:dyDescent="0.5"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89"/>
      <c r="AW41" s="65"/>
    </row>
    <row r="42" spans="4:50" x14ac:dyDescent="0.5"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89"/>
      <c r="AW42" s="65"/>
    </row>
    <row r="43" spans="4:50" x14ac:dyDescent="0.5"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P43" s="70"/>
      <c r="AQ43" s="70"/>
      <c r="AR43" s="70"/>
      <c r="AS43" s="70"/>
      <c r="AT43" s="70"/>
      <c r="AU43" s="89"/>
      <c r="AW43" s="65"/>
    </row>
    <row r="44" spans="4:50" x14ac:dyDescent="0.5"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89"/>
    </row>
    <row r="45" spans="4:50" x14ac:dyDescent="0.5"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91"/>
    </row>
    <row r="46" spans="4:50" x14ac:dyDescent="0.5"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</row>
    <row r="47" spans="4:50" x14ac:dyDescent="0.5"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89"/>
    </row>
    <row r="48" spans="4:50" x14ac:dyDescent="0.5"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</row>
    <row r="49" spans="10:47" x14ac:dyDescent="0.5"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89"/>
    </row>
    <row r="50" spans="10:47" x14ac:dyDescent="0.5"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</row>
    <row r="51" spans="10:47" x14ac:dyDescent="0.5"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89"/>
    </row>
    <row r="52" spans="10:47" x14ac:dyDescent="0.5"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89"/>
    </row>
    <row r="53" spans="10:47" x14ac:dyDescent="0.5"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</row>
    <row r="54" spans="10:47" x14ac:dyDescent="0.5"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</row>
    <row r="55" spans="10:47" x14ac:dyDescent="0.5"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</row>
    <row r="56" spans="10:47" x14ac:dyDescent="0.5"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</row>
    <row r="57" spans="10:47" x14ac:dyDescent="0.5"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</row>
    <row r="58" spans="10:47" x14ac:dyDescent="0.5"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</row>
    <row r="59" spans="10:47" x14ac:dyDescent="0.5"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</row>
    <row r="60" spans="10:47" x14ac:dyDescent="0.5"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</row>
    <row r="61" spans="10:47" x14ac:dyDescent="0.5"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</row>
    <row r="62" spans="10:47" x14ac:dyDescent="0.5"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</row>
    <row r="63" spans="10:47" x14ac:dyDescent="0.5"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</row>
    <row r="64" spans="10:47" x14ac:dyDescent="0.5"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</row>
    <row r="65" spans="10:46" x14ac:dyDescent="0.5"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</row>
    <row r="66" spans="10:46" x14ac:dyDescent="0.5"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</row>
    <row r="67" spans="10:46" x14ac:dyDescent="0.5"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10:46" x14ac:dyDescent="0.5"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</row>
    <row r="69" spans="10:46" x14ac:dyDescent="0.5"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</row>
    <row r="70" spans="10:46" x14ac:dyDescent="0.5"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</row>
    <row r="71" spans="10:46" x14ac:dyDescent="0.5"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</row>
    <row r="72" spans="10:46" x14ac:dyDescent="0.5"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</row>
    <row r="73" spans="10:46" x14ac:dyDescent="0.5"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</row>
    <row r="74" spans="10:46" x14ac:dyDescent="0.5"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</row>
    <row r="75" spans="10:46" x14ac:dyDescent="0.5"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</row>
    <row r="76" spans="10:46" x14ac:dyDescent="0.5"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</row>
    <row r="77" spans="10:46" x14ac:dyDescent="0.5"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</row>
    <row r="78" spans="10:46" x14ac:dyDescent="0.5"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</row>
    <row r="79" spans="10:46" x14ac:dyDescent="0.5"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</row>
    <row r="80" spans="10:46" x14ac:dyDescent="0.5"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</row>
    <row r="81" spans="10:46" x14ac:dyDescent="0.5"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</row>
    <row r="82" spans="10:46" x14ac:dyDescent="0.5"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</row>
    <row r="83" spans="10:46" x14ac:dyDescent="0.5"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</row>
    <row r="84" spans="10:46" x14ac:dyDescent="0.5"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</row>
    <row r="85" spans="10:46" x14ac:dyDescent="0.5"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</row>
    <row r="86" spans="10:46" x14ac:dyDescent="0.5"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</row>
    <row r="87" spans="10:46" x14ac:dyDescent="0.5"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</row>
    <row r="88" spans="10:46" x14ac:dyDescent="0.5"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</row>
    <row r="89" spans="10:46" x14ac:dyDescent="0.5"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</row>
    <row r="90" spans="10:46" x14ac:dyDescent="0.5"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</row>
    <row r="91" spans="10:46" x14ac:dyDescent="0.5"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</row>
    <row r="92" spans="10:46" x14ac:dyDescent="0.5"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</row>
    <row r="93" spans="10:46" x14ac:dyDescent="0.5"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</row>
    <row r="94" spans="10:46" x14ac:dyDescent="0.5"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</row>
    <row r="95" spans="10:46" x14ac:dyDescent="0.5"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</row>
    <row r="96" spans="10:46" x14ac:dyDescent="0.5"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</row>
    <row r="97" spans="10:46" x14ac:dyDescent="0.5"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</row>
    <row r="98" spans="10:46" x14ac:dyDescent="0.5"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</row>
    <row r="99" spans="10:46" x14ac:dyDescent="0.5"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</row>
    <row r="100" spans="10:46" x14ac:dyDescent="0.5"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</row>
    <row r="101" spans="10:46" x14ac:dyDescent="0.5"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</row>
    <row r="102" spans="10:46" x14ac:dyDescent="0.5"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</row>
    <row r="103" spans="10:46" x14ac:dyDescent="0.5"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</row>
    <row r="104" spans="10:46" x14ac:dyDescent="0.5"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</row>
    <row r="105" spans="10:46" x14ac:dyDescent="0.5"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</row>
    <row r="106" spans="10:46" x14ac:dyDescent="0.5"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</row>
    <row r="107" spans="10:46" x14ac:dyDescent="0.5"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</row>
    <row r="108" spans="10:46" x14ac:dyDescent="0.5"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</row>
    <row r="109" spans="10:46" x14ac:dyDescent="0.5"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</row>
    <row r="110" spans="10:46" x14ac:dyDescent="0.5"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</row>
    <row r="111" spans="10:46" x14ac:dyDescent="0.5"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</row>
    <row r="112" spans="10:46" x14ac:dyDescent="0.5"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</row>
    <row r="113" spans="10:46" x14ac:dyDescent="0.5"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</row>
    <row r="114" spans="10:46" x14ac:dyDescent="0.5"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</row>
    <row r="115" spans="10:46" x14ac:dyDescent="0.5"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</row>
    <row r="116" spans="10:46" x14ac:dyDescent="0.5"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</row>
    <row r="117" spans="10:46" x14ac:dyDescent="0.5"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</row>
    <row r="118" spans="10:46" x14ac:dyDescent="0.5"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</row>
    <row r="119" spans="10:46" x14ac:dyDescent="0.5"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</row>
    <row r="120" spans="10:46" x14ac:dyDescent="0.5"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</row>
    <row r="121" spans="10:46" x14ac:dyDescent="0.5"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</row>
    <row r="122" spans="10:46" x14ac:dyDescent="0.5"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</row>
    <row r="123" spans="10:46" x14ac:dyDescent="0.5"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</row>
    <row r="124" spans="10:46" x14ac:dyDescent="0.5"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</row>
    <row r="125" spans="10:46" x14ac:dyDescent="0.5"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</row>
    <row r="126" spans="10:46" x14ac:dyDescent="0.5"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</row>
    <row r="127" spans="10:46" x14ac:dyDescent="0.5"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</row>
    <row r="128" spans="10:46" x14ac:dyDescent="0.5"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</row>
    <row r="129" spans="10:46" x14ac:dyDescent="0.5"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</row>
    <row r="130" spans="10:46" x14ac:dyDescent="0.5"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</row>
    <row r="131" spans="10:46" x14ac:dyDescent="0.5"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</row>
    <row r="132" spans="10:46" x14ac:dyDescent="0.5"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</row>
    <row r="133" spans="10:46" x14ac:dyDescent="0.5"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</row>
    <row r="134" spans="10:46" x14ac:dyDescent="0.5"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</row>
    <row r="135" spans="10:46" x14ac:dyDescent="0.5"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</row>
    <row r="136" spans="10:46" x14ac:dyDescent="0.5"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</row>
    <row r="137" spans="10:46" x14ac:dyDescent="0.5"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</row>
    <row r="138" spans="10:46" x14ac:dyDescent="0.5"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</row>
    <row r="139" spans="10:46" x14ac:dyDescent="0.5"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</row>
    <row r="140" spans="10:46" x14ac:dyDescent="0.5"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</row>
    <row r="141" spans="10:46" x14ac:dyDescent="0.5"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</row>
    <row r="142" spans="10:46" x14ac:dyDescent="0.5"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</row>
    <row r="143" spans="10:46" x14ac:dyDescent="0.5"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</row>
    <row r="144" spans="10:46" x14ac:dyDescent="0.5"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</row>
    <row r="145" spans="10:46" x14ac:dyDescent="0.5"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</row>
    <row r="146" spans="10:46" x14ac:dyDescent="0.5"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</row>
    <row r="147" spans="10:46" x14ac:dyDescent="0.5"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</row>
    <row r="148" spans="10:46" x14ac:dyDescent="0.5"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</row>
    <row r="149" spans="10:46" x14ac:dyDescent="0.5"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</row>
    <row r="150" spans="10:46" x14ac:dyDescent="0.5"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</row>
    <row r="151" spans="10:46" x14ac:dyDescent="0.5"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</row>
    <row r="152" spans="10:46" x14ac:dyDescent="0.5"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</row>
    <row r="153" spans="10:46" x14ac:dyDescent="0.5"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</row>
    <row r="154" spans="10:46" x14ac:dyDescent="0.5"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</row>
    <row r="155" spans="10:46" x14ac:dyDescent="0.5"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</row>
    <row r="156" spans="10:46" x14ac:dyDescent="0.5"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</row>
    <row r="157" spans="10:46" x14ac:dyDescent="0.5"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</row>
    <row r="158" spans="10:46" x14ac:dyDescent="0.5"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</row>
    <row r="159" spans="10:46" x14ac:dyDescent="0.5"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</row>
    <row r="160" spans="10:46" x14ac:dyDescent="0.5"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</row>
    <row r="161" spans="10:46" x14ac:dyDescent="0.5"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</row>
    <row r="162" spans="10:46" x14ac:dyDescent="0.5"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</row>
    <row r="163" spans="10:46" x14ac:dyDescent="0.5"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</row>
    <row r="164" spans="10:46" x14ac:dyDescent="0.5"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</row>
    <row r="165" spans="10:46" x14ac:dyDescent="0.5"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</row>
    <row r="166" spans="10:46" x14ac:dyDescent="0.5"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</row>
    <row r="167" spans="10:46" x14ac:dyDescent="0.5"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</row>
    <row r="168" spans="10:46" x14ac:dyDescent="0.5"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</row>
    <row r="169" spans="10:46" x14ac:dyDescent="0.5"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</row>
    <row r="170" spans="10:46" x14ac:dyDescent="0.5"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</row>
    <row r="171" spans="10:46" x14ac:dyDescent="0.5"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</row>
    <row r="172" spans="10:46" x14ac:dyDescent="0.5"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</row>
    <row r="173" spans="10:46" x14ac:dyDescent="0.5"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</row>
    <row r="174" spans="10:46" x14ac:dyDescent="0.5"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</row>
    <row r="175" spans="10:46" x14ac:dyDescent="0.5"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</row>
    <row r="176" spans="10:46" x14ac:dyDescent="0.5"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</row>
    <row r="177" spans="10:46" x14ac:dyDescent="0.5"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</row>
    <row r="178" spans="10:46" x14ac:dyDescent="0.5"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</row>
    <row r="179" spans="10:46" x14ac:dyDescent="0.5"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</row>
    <row r="180" spans="10:46" x14ac:dyDescent="0.5"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</row>
    <row r="181" spans="10:46" x14ac:dyDescent="0.5"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</row>
    <row r="182" spans="10:46" x14ac:dyDescent="0.5"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</row>
    <row r="183" spans="10:46" x14ac:dyDescent="0.5"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</row>
    <row r="184" spans="10:46" x14ac:dyDescent="0.5"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</row>
    <row r="185" spans="10:46" x14ac:dyDescent="0.5"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</row>
    <row r="186" spans="10:46" x14ac:dyDescent="0.5"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</row>
    <row r="187" spans="10:46" x14ac:dyDescent="0.5"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</row>
    <row r="188" spans="10:46" x14ac:dyDescent="0.5"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</row>
    <row r="189" spans="10:46" x14ac:dyDescent="0.5"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</row>
    <row r="190" spans="10:46" x14ac:dyDescent="0.5"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</row>
    <row r="191" spans="10:46" x14ac:dyDescent="0.5"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</row>
    <row r="192" spans="10:46" x14ac:dyDescent="0.5"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</row>
    <row r="193" spans="10:46" x14ac:dyDescent="0.5"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</row>
    <row r="194" spans="10:46" x14ac:dyDescent="0.5"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</row>
    <row r="195" spans="10:46" x14ac:dyDescent="0.5"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</row>
    <row r="196" spans="10:46" x14ac:dyDescent="0.5"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</row>
    <row r="197" spans="10:46" x14ac:dyDescent="0.5"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</row>
    <row r="198" spans="10:46" x14ac:dyDescent="0.5"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</row>
    <row r="199" spans="10:46" x14ac:dyDescent="0.5"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</row>
    <row r="200" spans="10:46" x14ac:dyDescent="0.5"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</row>
    <row r="201" spans="10:46" x14ac:dyDescent="0.5"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</row>
    <row r="202" spans="10:46" x14ac:dyDescent="0.5"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</row>
    <row r="203" spans="10:46" x14ac:dyDescent="0.5"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</row>
    <row r="204" spans="10:46" x14ac:dyDescent="0.5"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</row>
    <row r="205" spans="10:46" x14ac:dyDescent="0.5"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</row>
    <row r="206" spans="10:46" x14ac:dyDescent="0.5"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</row>
    <row r="207" spans="10:46" x14ac:dyDescent="0.5"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</row>
    <row r="208" spans="10:46" x14ac:dyDescent="0.5"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</row>
    <row r="209" spans="10:46" x14ac:dyDescent="0.5"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</row>
    <row r="210" spans="10:46" x14ac:dyDescent="0.5"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</row>
    <row r="211" spans="10:46" x14ac:dyDescent="0.5"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</row>
    <row r="212" spans="10:46" x14ac:dyDescent="0.5"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</row>
    <row r="213" spans="10:46" x14ac:dyDescent="0.5"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</row>
    <row r="214" spans="10:46" x14ac:dyDescent="0.5"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</row>
    <row r="215" spans="10:46" x14ac:dyDescent="0.5"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</row>
    <row r="216" spans="10:46" x14ac:dyDescent="0.5"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</row>
    <row r="217" spans="10:46" x14ac:dyDescent="0.5"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</row>
    <row r="218" spans="10:46" x14ac:dyDescent="0.5"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</row>
    <row r="219" spans="10:46" x14ac:dyDescent="0.5"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</row>
    <row r="220" spans="10:46" x14ac:dyDescent="0.5"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</row>
    <row r="221" spans="10:46" x14ac:dyDescent="0.5"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</row>
    <row r="222" spans="10:46" x14ac:dyDescent="0.5"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</row>
    <row r="223" spans="10:46" x14ac:dyDescent="0.5"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</row>
    <row r="224" spans="10:46" x14ac:dyDescent="0.5"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</row>
    <row r="225" spans="10:46" x14ac:dyDescent="0.5"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</row>
    <row r="226" spans="10:46" x14ac:dyDescent="0.5"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</row>
    <row r="227" spans="10:46" x14ac:dyDescent="0.5"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</row>
    <row r="228" spans="10:46" x14ac:dyDescent="0.5"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</row>
    <row r="229" spans="10:46" x14ac:dyDescent="0.5"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</row>
    <row r="230" spans="10:46" x14ac:dyDescent="0.5"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</row>
    <row r="231" spans="10:46" x14ac:dyDescent="0.5"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</row>
    <row r="232" spans="10:46" x14ac:dyDescent="0.5"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</row>
    <row r="233" spans="10:46" x14ac:dyDescent="0.5"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</row>
    <row r="234" spans="10:46" x14ac:dyDescent="0.5"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</row>
    <row r="235" spans="10:46" x14ac:dyDescent="0.5"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</row>
    <row r="236" spans="10:46" x14ac:dyDescent="0.5"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</row>
    <row r="237" spans="10:46" x14ac:dyDescent="0.5"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</row>
    <row r="238" spans="10:46" x14ac:dyDescent="0.5"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</row>
    <row r="239" spans="10:46" x14ac:dyDescent="0.5"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</row>
    <row r="240" spans="10:46" x14ac:dyDescent="0.5"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</row>
    <row r="241" spans="10:46" x14ac:dyDescent="0.5"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</row>
    <row r="242" spans="10:46" x14ac:dyDescent="0.5"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</row>
    <row r="243" spans="10:46" x14ac:dyDescent="0.5"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</row>
    <row r="244" spans="10:46" x14ac:dyDescent="0.5"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</row>
    <row r="245" spans="10:46" x14ac:dyDescent="0.5"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</row>
    <row r="246" spans="10:46" x14ac:dyDescent="0.5"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</row>
    <row r="247" spans="10:46" x14ac:dyDescent="0.5"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</row>
    <row r="248" spans="10:46" x14ac:dyDescent="0.5"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</row>
    <row r="249" spans="10:46" x14ac:dyDescent="0.5"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</row>
    <row r="250" spans="10:46" x14ac:dyDescent="0.5"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</row>
    <row r="251" spans="10:46" x14ac:dyDescent="0.5"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</row>
    <row r="252" spans="10:46" x14ac:dyDescent="0.5"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</row>
    <row r="253" spans="10:46" x14ac:dyDescent="0.5"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</row>
    <row r="254" spans="10:46" x14ac:dyDescent="0.5"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</row>
    <row r="255" spans="10:46" x14ac:dyDescent="0.5"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</row>
    <row r="256" spans="10:46" x14ac:dyDescent="0.5"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</row>
    <row r="257" spans="10:46" x14ac:dyDescent="0.5"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</row>
    <row r="258" spans="10:46" x14ac:dyDescent="0.5"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</row>
    <row r="259" spans="10:46" x14ac:dyDescent="0.5"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</row>
    <row r="260" spans="10:46" x14ac:dyDescent="0.5"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</row>
    <row r="261" spans="10:46" x14ac:dyDescent="0.5"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</row>
    <row r="262" spans="10:46" x14ac:dyDescent="0.5"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</row>
    <row r="263" spans="10:46" x14ac:dyDescent="0.5"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</row>
    <row r="264" spans="10:46" x14ac:dyDescent="0.5"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</row>
    <row r="265" spans="10:46" x14ac:dyDescent="0.5"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</row>
    <row r="266" spans="10:46" x14ac:dyDescent="0.5"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</row>
    <row r="267" spans="10:46" x14ac:dyDescent="0.5"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</row>
    <row r="268" spans="10:46" x14ac:dyDescent="0.5"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</row>
    <row r="269" spans="10:46" x14ac:dyDescent="0.5"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</row>
    <row r="270" spans="10:46" x14ac:dyDescent="0.5"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</row>
    <row r="271" spans="10:46" x14ac:dyDescent="0.5"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</row>
    <row r="272" spans="10:46" x14ac:dyDescent="0.5"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</row>
    <row r="273" spans="10:46" x14ac:dyDescent="0.5"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</row>
    <row r="274" spans="10:46" x14ac:dyDescent="0.5"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</row>
    <row r="275" spans="10:46" x14ac:dyDescent="0.5"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</row>
    <row r="276" spans="10:46" x14ac:dyDescent="0.5"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</row>
    <row r="277" spans="10:46" x14ac:dyDescent="0.5"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</row>
    <row r="278" spans="10:46" x14ac:dyDescent="0.5"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</row>
    <row r="279" spans="10:46" x14ac:dyDescent="0.5"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</row>
    <row r="280" spans="10:46" x14ac:dyDescent="0.5"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</row>
    <row r="281" spans="10:46" x14ac:dyDescent="0.5"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</row>
    <row r="282" spans="10:46" x14ac:dyDescent="0.5"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</row>
    <row r="283" spans="10:46" x14ac:dyDescent="0.5"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</row>
    <row r="284" spans="10:46" x14ac:dyDescent="0.5"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</row>
    <row r="285" spans="10:46" x14ac:dyDescent="0.5"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</row>
    <row r="286" spans="10:46" x14ac:dyDescent="0.5"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</row>
    <row r="287" spans="10:46" x14ac:dyDescent="0.5"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</row>
    <row r="288" spans="10:46" x14ac:dyDescent="0.5"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</row>
    <row r="289" spans="10:46" x14ac:dyDescent="0.5"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</row>
    <row r="290" spans="10:46" x14ac:dyDescent="0.5"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</row>
    <row r="291" spans="10:46" x14ac:dyDescent="0.5"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</row>
    <row r="292" spans="10:46" x14ac:dyDescent="0.5"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</row>
    <row r="293" spans="10:46" x14ac:dyDescent="0.5"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</row>
    <row r="294" spans="10:46" x14ac:dyDescent="0.5"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</row>
    <row r="295" spans="10:46" x14ac:dyDescent="0.5"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</row>
    <row r="296" spans="10:46" x14ac:dyDescent="0.5"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</row>
    <row r="297" spans="10:46" x14ac:dyDescent="0.5"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</row>
    <row r="298" spans="10:46" x14ac:dyDescent="0.5"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</row>
    <row r="299" spans="10:46" x14ac:dyDescent="0.5"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</row>
    <row r="300" spans="10:46" x14ac:dyDescent="0.5"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</row>
    <row r="301" spans="10:46" x14ac:dyDescent="0.5"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</row>
    <row r="302" spans="10:46" x14ac:dyDescent="0.5"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</row>
    <row r="303" spans="10:46" x14ac:dyDescent="0.5"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</row>
    <row r="304" spans="10:46" x14ac:dyDescent="0.5"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</row>
    <row r="305" spans="10:46" x14ac:dyDescent="0.5"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</row>
    <row r="306" spans="10:46" x14ac:dyDescent="0.5"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</row>
    <row r="307" spans="10:46" x14ac:dyDescent="0.5"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</row>
    <row r="308" spans="10:46" x14ac:dyDescent="0.5"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</row>
    <row r="309" spans="10:46" x14ac:dyDescent="0.5"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</row>
    <row r="310" spans="10:46" x14ac:dyDescent="0.5"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</row>
    <row r="311" spans="10:46" x14ac:dyDescent="0.5"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</row>
    <row r="312" spans="10:46" x14ac:dyDescent="0.5"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</row>
    <row r="313" spans="10:46" x14ac:dyDescent="0.5"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</row>
    <row r="314" spans="10:46" x14ac:dyDescent="0.5"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</row>
    <row r="315" spans="10:46" x14ac:dyDescent="0.5"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</row>
    <row r="316" spans="10:46" x14ac:dyDescent="0.5"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</row>
    <row r="317" spans="10:46" x14ac:dyDescent="0.5"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</row>
    <row r="318" spans="10:46" x14ac:dyDescent="0.5"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</row>
    <row r="319" spans="10:46" x14ac:dyDescent="0.5"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</row>
    <row r="320" spans="10:46" x14ac:dyDescent="0.5"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</row>
    <row r="321" spans="10:46" x14ac:dyDescent="0.5"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</row>
    <row r="322" spans="10:46" x14ac:dyDescent="0.5"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</row>
    <row r="323" spans="10:46" x14ac:dyDescent="0.5"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</row>
    <row r="324" spans="10:46" x14ac:dyDescent="0.5"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</row>
    <row r="325" spans="10:46" x14ac:dyDescent="0.5"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</row>
    <row r="326" spans="10:46" x14ac:dyDescent="0.5"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</row>
    <row r="327" spans="10:46" x14ac:dyDescent="0.5"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</row>
    <row r="328" spans="10:46" x14ac:dyDescent="0.5"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</row>
    <row r="329" spans="10:46" x14ac:dyDescent="0.5"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</row>
    <row r="330" spans="10:46" x14ac:dyDescent="0.5"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</row>
    <row r="331" spans="10:46" x14ac:dyDescent="0.5"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</row>
    <row r="332" spans="10:46" x14ac:dyDescent="0.5"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</row>
    <row r="333" spans="10:46" x14ac:dyDescent="0.5"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</row>
    <row r="334" spans="10:46" x14ac:dyDescent="0.5"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</row>
    <row r="335" spans="10:46" x14ac:dyDescent="0.5"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</row>
    <row r="336" spans="10:46" x14ac:dyDescent="0.5"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</row>
    <row r="337" spans="10:46" x14ac:dyDescent="0.5"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</row>
    <row r="338" spans="10:46" x14ac:dyDescent="0.5"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</row>
    <row r="339" spans="10:46" x14ac:dyDescent="0.5"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</row>
    <row r="340" spans="10:46" x14ac:dyDescent="0.5"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</row>
    <row r="341" spans="10:46" x14ac:dyDescent="0.5"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</row>
    <row r="342" spans="10:46" x14ac:dyDescent="0.5"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</row>
    <row r="343" spans="10:46" x14ac:dyDescent="0.5"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</row>
    <row r="344" spans="10:46" x14ac:dyDescent="0.5"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</row>
    <row r="345" spans="10:46" x14ac:dyDescent="0.5"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</row>
    <row r="346" spans="10:46" x14ac:dyDescent="0.5"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</row>
    <row r="347" spans="10:46" x14ac:dyDescent="0.5"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</row>
    <row r="348" spans="10:46" x14ac:dyDescent="0.5"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</row>
    <row r="349" spans="10:46" x14ac:dyDescent="0.5"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</row>
    <row r="350" spans="10:46" x14ac:dyDescent="0.5"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</row>
    <row r="351" spans="10:46" x14ac:dyDescent="0.5"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</row>
    <row r="352" spans="10:46" x14ac:dyDescent="0.5"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</row>
    <row r="353" spans="10:46" x14ac:dyDescent="0.5"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</row>
    <row r="354" spans="10:46" x14ac:dyDescent="0.5"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</row>
    <row r="355" spans="10:46" x14ac:dyDescent="0.5"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</row>
    <row r="356" spans="10:46" x14ac:dyDescent="0.5"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</row>
    <row r="357" spans="10:46" x14ac:dyDescent="0.5"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</row>
    <row r="358" spans="10:46" x14ac:dyDescent="0.5"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</row>
    <row r="359" spans="10:46" x14ac:dyDescent="0.5"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</row>
    <row r="360" spans="10:46" x14ac:dyDescent="0.5"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</row>
    <row r="361" spans="10:46" x14ac:dyDescent="0.5"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</row>
    <row r="362" spans="10:46" x14ac:dyDescent="0.5"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</row>
    <row r="363" spans="10:46" x14ac:dyDescent="0.5"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</row>
    <row r="364" spans="10:46" x14ac:dyDescent="0.5"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</row>
    <row r="365" spans="10:46" x14ac:dyDescent="0.5"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</row>
    <row r="366" spans="10:46" x14ac:dyDescent="0.5"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</row>
    <row r="367" spans="10:46" x14ac:dyDescent="0.5"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</row>
    <row r="368" spans="10:46" x14ac:dyDescent="0.5"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</row>
    <row r="369" spans="10:46" x14ac:dyDescent="0.5"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</row>
    <row r="370" spans="10:46" x14ac:dyDescent="0.5"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</row>
    <row r="371" spans="10:46" x14ac:dyDescent="0.5"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</row>
    <row r="372" spans="10:46" x14ac:dyDescent="0.5"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</row>
    <row r="373" spans="10:46" x14ac:dyDescent="0.5"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</row>
    <row r="374" spans="10:46" x14ac:dyDescent="0.5"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</row>
    <row r="375" spans="10:46" x14ac:dyDescent="0.5"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</row>
    <row r="376" spans="10:46" x14ac:dyDescent="0.5"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</row>
    <row r="377" spans="10:46" x14ac:dyDescent="0.5"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</row>
    <row r="378" spans="10:46" x14ac:dyDescent="0.5"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</row>
    <row r="379" spans="10:46" x14ac:dyDescent="0.5"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</row>
    <row r="380" spans="10:46" x14ac:dyDescent="0.5"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</row>
    <row r="381" spans="10:46" x14ac:dyDescent="0.5"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</row>
    <row r="382" spans="10:46" x14ac:dyDescent="0.5"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</row>
    <row r="383" spans="10:46" x14ac:dyDescent="0.5"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</row>
    <row r="384" spans="10:46" x14ac:dyDescent="0.5"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</row>
    <row r="385" spans="10:46" x14ac:dyDescent="0.5"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</row>
    <row r="386" spans="10:46" x14ac:dyDescent="0.5"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</row>
    <row r="387" spans="10:46" x14ac:dyDescent="0.5"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</row>
    <row r="388" spans="10:46" x14ac:dyDescent="0.5"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</row>
    <row r="389" spans="10:46" x14ac:dyDescent="0.5"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</row>
    <row r="390" spans="10:46" x14ac:dyDescent="0.5"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</row>
    <row r="391" spans="10:46" x14ac:dyDescent="0.5"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</row>
    <row r="392" spans="10:46" x14ac:dyDescent="0.5"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</row>
    <row r="393" spans="10:46" x14ac:dyDescent="0.5"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</row>
    <row r="394" spans="10:46" x14ac:dyDescent="0.5"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</row>
    <row r="395" spans="10:46" x14ac:dyDescent="0.5"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</row>
    <row r="396" spans="10:46" x14ac:dyDescent="0.5"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</row>
    <row r="397" spans="10:46" x14ac:dyDescent="0.5"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</row>
    <row r="398" spans="10:46" x14ac:dyDescent="0.5"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</row>
    <row r="399" spans="10:46" x14ac:dyDescent="0.5"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</row>
    <row r="400" spans="10:46" x14ac:dyDescent="0.5"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</row>
    <row r="401" spans="10:46" x14ac:dyDescent="0.5"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</row>
    <row r="402" spans="10:46" x14ac:dyDescent="0.5"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</row>
    <row r="403" spans="10:46" x14ac:dyDescent="0.5"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</row>
    <row r="404" spans="10:46" x14ac:dyDescent="0.5"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</row>
    <row r="405" spans="10:46" x14ac:dyDescent="0.5"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</row>
    <row r="406" spans="10:46" x14ac:dyDescent="0.5"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</row>
    <row r="407" spans="10:46" x14ac:dyDescent="0.5"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</row>
    <row r="408" spans="10:46" x14ac:dyDescent="0.5"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</row>
    <row r="409" spans="10:46" x14ac:dyDescent="0.5"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</row>
    <row r="410" spans="10:46" x14ac:dyDescent="0.5"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</row>
    <row r="411" spans="10:46" x14ac:dyDescent="0.5"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</row>
    <row r="412" spans="10:46" x14ac:dyDescent="0.5"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</row>
    <row r="413" spans="10:46" x14ac:dyDescent="0.5"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</row>
    <row r="414" spans="10:46" x14ac:dyDescent="0.5"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</row>
    <row r="415" spans="10:46" x14ac:dyDescent="0.5"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</row>
    <row r="416" spans="10:46" x14ac:dyDescent="0.5"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</row>
    <row r="417" spans="10:46" x14ac:dyDescent="0.5"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</row>
    <row r="418" spans="10:46" x14ac:dyDescent="0.5"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</row>
    <row r="419" spans="10:46" x14ac:dyDescent="0.5"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</row>
    <row r="420" spans="10:46" x14ac:dyDescent="0.5"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</row>
    <row r="421" spans="10:46" x14ac:dyDescent="0.5"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</row>
    <row r="422" spans="10:46" x14ac:dyDescent="0.5"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</row>
    <row r="423" spans="10:46" x14ac:dyDescent="0.5"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</row>
    <row r="424" spans="10:46" x14ac:dyDescent="0.5"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</row>
    <row r="425" spans="10:46" x14ac:dyDescent="0.5"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</row>
    <row r="426" spans="10:46" x14ac:dyDescent="0.5"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</row>
    <row r="427" spans="10:46" x14ac:dyDescent="0.5"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</row>
    <row r="428" spans="10:46" x14ac:dyDescent="0.5"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</row>
    <row r="429" spans="10:46" x14ac:dyDescent="0.5"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</row>
    <row r="430" spans="10:46" x14ac:dyDescent="0.5"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</row>
    <row r="431" spans="10:46" x14ac:dyDescent="0.5"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</row>
    <row r="432" spans="10:46" x14ac:dyDescent="0.5"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</row>
    <row r="433" spans="10:46" x14ac:dyDescent="0.5"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</row>
    <row r="434" spans="10:46" x14ac:dyDescent="0.5"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</row>
    <row r="435" spans="10:46" x14ac:dyDescent="0.5"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</row>
    <row r="436" spans="10:46" x14ac:dyDescent="0.5"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</row>
    <row r="437" spans="10:46" x14ac:dyDescent="0.5"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</row>
    <row r="438" spans="10:46" x14ac:dyDescent="0.5"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</row>
    <row r="439" spans="10:46" x14ac:dyDescent="0.5"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</row>
    <row r="440" spans="10:46" x14ac:dyDescent="0.5"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</row>
    <row r="441" spans="10:46" x14ac:dyDescent="0.5"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</row>
    <row r="442" spans="10:46" x14ac:dyDescent="0.5"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</row>
    <row r="443" spans="10:46" x14ac:dyDescent="0.5"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</row>
    <row r="444" spans="10:46" x14ac:dyDescent="0.5"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</row>
    <row r="445" spans="10:46" x14ac:dyDescent="0.5"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</row>
    <row r="446" spans="10:46" x14ac:dyDescent="0.5"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</row>
    <row r="447" spans="10:46" x14ac:dyDescent="0.5"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</row>
    <row r="448" spans="10:46" x14ac:dyDescent="0.5"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</row>
    <row r="449" spans="10:46" x14ac:dyDescent="0.5"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</row>
    <row r="450" spans="10:46" x14ac:dyDescent="0.5"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</row>
    <row r="451" spans="10:46" x14ac:dyDescent="0.5"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</row>
    <row r="452" spans="10:46" x14ac:dyDescent="0.5"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</row>
    <row r="453" spans="10:46" x14ac:dyDescent="0.5"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</row>
    <row r="454" spans="10:46" x14ac:dyDescent="0.5"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</row>
    <row r="455" spans="10:46" x14ac:dyDescent="0.5"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</row>
    <row r="456" spans="10:46" x14ac:dyDescent="0.5"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</row>
    <row r="457" spans="10:46" x14ac:dyDescent="0.5"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</row>
    <row r="458" spans="10:46" x14ac:dyDescent="0.5"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</row>
    <row r="459" spans="10:46" x14ac:dyDescent="0.5"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</row>
    <row r="460" spans="10:46" x14ac:dyDescent="0.5"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</row>
    <row r="461" spans="10:46" x14ac:dyDescent="0.5"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</row>
    <row r="462" spans="10:46" x14ac:dyDescent="0.5"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</row>
    <row r="463" spans="10:46" x14ac:dyDescent="0.5"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</row>
    <row r="464" spans="10:46" x14ac:dyDescent="0.5"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</row>
    <row r="465" spans="10:46" x14ac:dyDescent="0.5"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</row>
    <row r="466" spans="10:46" x14ac:dyDescent="0.5"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</row>
    <row r="467" spans="10:46" x14ac:dyDescent="0.5"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</row>
    <row r="468" spans="10:46" x14ac:dyDescent="0.5"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</row>
    <row r="469" spans="10:46" x14ac:dyDescent="0.5"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</row>
    <row r="470" spans="10:46" x14ac:dyDescent="0.5"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</row>
    <row r="471" spans="10:46" x14ac:dyDescent="0.5"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</row>
    <row r="472" spans="10:46" x14ac:dyDescent="0.5"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</row>
    <row r="473" spans="10:46" x14ac:dyDescent="0.5"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</row>
    <row r="474" spans="10:46" x14ac:dyDescent="0.5"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</row>
    <row r="475" spans="10:46" x14ac:dyDescent="0.5"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</row>
    <row r="476" spans="10:46" x14ac:dyDescent="0.5"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</row>
    <row r="477" spans="10:46" x14ac:dyDescent="0.5"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</row>
    <row r="478" spans="10:46" x14ac:dyDescent="0.5"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</row>
    <row r="479" spans="10:46" x14ac:dyDescent="0.5"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</row>
    <row r="480" spans="10:46" x14ac:dyDescent="0.5"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</row>
    <row r="481" spans="10:46" x14ac:dyDescent="0.5"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</row>
    <row r="482" spans="10:46" x14ac:dyDescent="0.5"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</row>
    <row r="483" spans="10:46" x14ac:dyDescent="0.5"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</row>
    <row r="484" spans="10:46" x14ac:dyDescent="0.5"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</row>
    <row r="485" spans="10:46" x14ac:dyDescent="0.5"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</row>
    <row r="486" spans="10:46" x14ac:dyDescent="0.5"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</row>
    <row r="487" spans="10:46" x14ac:dyDescent="0.5"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</row>
    <row r="488" spans="10:46" x14ac:dyDescent="0.5"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</row>
    <row r="489" spans="10:46" x14ac:dyDescent="0.5"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</row>
    <row r="490" spans="10:46" x14ac:dyDescent="0.5"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</row>
    <row r="491" spans="10:46" x14ac:dyDescent="0.5"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</row>
    <row r="492" spans="10:46" x14ac:dyDescent="0.5"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</row>
    <row r="493" spans="10:46" x14ac:dyDescent="0.5"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</row>
    <row r="494" spans="10:46" x14ac:dyDescent="0.5"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</row>
    <row r="495" spans="10:46" x14ac:dyDescent="0.5"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</row>
    <row r="496" spans="10:46" x14ac:dyDescent="0.5"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</row>
    <row r="497" spans="10:46" x14ac:dyDescent="0.5"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</row>
    <row r="498" spans="10:46" x14ac:dyDescent="0.5"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</row>
    <row r="499" spans="10:46" x14ac:dyDescent="0.5"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</row>
    <row r="500" spans="10:46" x14ac:dyDescent="0.5"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</row>
    <row r="501" spans="10:46" x14ac:dyDescent="0.5"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</row>
    <row r="502" spans="10:46" x14ac:dyDescent="0.5"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</row>
    <row r="503" spans="10:46" x14ac:dyDescent="0.5"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</row>
    <row r="504" spans="10:46" x14ac:dyDescent="0.5"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</row>
    <row r="505" spans="10:46" x14ac:dyDescent="0.5"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</row>
    <row r="506" spans="10:46" x14ac:dyDescent="0.5"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</row>
    <row r="507" spans="10:46" x14ac:dyDescent="0.5"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</row>
    <row r="508" spans="10:46" x14ac:dyDescent="0.5"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</row>
    <row r="509" spans="10:46" x14ac:dyDescent="0.5"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</row>
    <row r="510" spans="10:46" x14ac:dyDescent="0.5"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</row>
    <row r="511" spans="10:46" x14ac:dyDescent="0.5"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</row>
    <row r="512" spans="10:46" x14ac:dyDescent="0.5"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</row>
    <row r="513" spans="10:46" x14ac:dyDescent="0.5"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</row>
    <row r="514" spans="10:46" x14ac:dyDescent="0.5"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</row>
    <row r="515" spans="10:46" x14ac:dyDescent="0.5"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</row>
    <row r="516" spans="10:46" x14ac:dyDescent="0.5"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</row>
    <row r="517" spans="10:46" x14ac:dyDescent="0.5"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</row>
    <row r="518" spans="10:46" x14ac:dyDescent="0.5"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</row>
    <row r="519" spans="10:46" x14ac:dyDescent="0.5"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</row>
    <row r="520" spans="10:46" x14ac:dyDescent="0.5"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</row>
    <row r="521" spans="10:46" x14ac:dyDescent="0.5"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</row>
    <row r="522" spans="10:46" x14ac:dyDescent="0.5"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</row>
    <row r="523" spans="10:46" x14ac:dyDescent="0.5"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</row>
    <row r="524" spans="10:46" x14ac:dyDescent="0.5"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</row>
    <row r="525" spans="10:46" x14ac:dyDescent="0.5"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</row>
    <row r="526" spans="10:46" x14ac:dyDescent="0.5"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</row>
    <row r="527" spans="10:46" x14ac:dyDescent="0.5"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</row>
    <row r="528" spans="10:46" x14ac:dyDescent="0.5"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</row>
    <row r="529" spans="10:46" x14ac:dyDescent="0.5"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</row>
    <row r="530" spans="10:46" x14ac:dyDescent="0.5"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</row>
    <row r="531" spans="10:46" x14ac:dyDescent="0.5"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</row>
    <row r="532" spans="10:46" x14ac:dyDescent="0.5"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</row>
    <row r="533" spans="10:46" x14ac:dyDescent="0.5"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</row>
    <row r="534" spans="10:46" x14ac:dyDescent="0.5"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</row>
    <row r="535" spans="10:46" x14ac:dyDescent="0.5"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</row>
    <row r="536" spans="10:46" x14ac:dyDescent="0.5"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</row>
    <row r="537" spans="10:46" x14ac:dyDescent="0.5"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</row>
    <row r="538" spans="10:46" x14ac:dyDescent="0.5"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</row>
    <row r="539" spans="10:46" x14ac:dyDescent="0.5"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</row>
    <row r="540" spans="10:46" x14ac:dyDescent="0.5"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</row>
    <row r="541" spans="10:46" x14ac:dyDescent="0.5"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</row>
    <row r="542" spans="10:46" x14ac:dyDescent="0.5"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</row>
    <row r="543" spans="10:46" x14ac:dyDescent="0.5"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</row>
    <row r="544" spans="10:46" x14ac:dyDescent="0.5"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</row>
    <row r="545" spans="10:46" x14ac:dyDescent="0.5"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</row>
    <row r="546" spans="10:46" x14ac:dyDescent="0.5"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</row>
    <row r="547" spans="10:46" x14ac:dyDescent="0.5"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</row>
    <row r="548" spans="10:46" x14ac:dyDescent="0.5"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</row>
    <row r="549" spans="10:46" x14ac:dyDescent="0.5"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</row>
    <row r="550" spans="10:46" x14ac:dyDescent="0.5"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</row>
    <row r="551" spans="10:46" x14ac:dyDescent="0.5"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</row>
    <row r="552" spans="10:46" x14ac:dyDescent="0.5"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</row>
    <row r="553" spans="10:46" x14ac:dyDescent="0.5"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</row>
    <row r="554" spans="10:46" x14ac:dyDescent="0.5"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</row>
    <row r="555" spans="10:46" x14ac:dyDescent="0.5"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</row>
    <row r="556" spans="10:46" x14ac:dyDescent="0.5"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</row>
    <row r="557" spans="10:46" x14ac:dyDescent="0.5"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</row>
    <row r="558" spans="10:46" x14ac:dyDescent="0.5"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</row>
    <row r="559" spans="10:46" x14ac:dyDescent="0.5"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</row>
    <row r="560" spans="10:46" x14ac:dyDescent="0.5"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</row>
    <row r="561" spans="10:46" x14ac:dyDescent="0.5"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</row>
    <row r="562" spans="10:46" x14ac:dyDescent="0.5"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</row>
    <row r="563" spans="10:46" x14ac:dyDescent="0.5"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</row>
    <row r="564" spans="10:46" x14ac:dyDescent="0.5"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</row>
    <row r="565" spans="10:46" x14ac:dyDescent="0.5"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</row>
    <row r="566" spans="10:46" x14ac:dyDescent="0.5"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</row>
    <row r="567" spans="10:46" x14ac:dyDescent="0.5"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</row>
    <row r="568" spans="10:46" x14ac:dyDescent="0.5"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</row>
    <row r="569" spans="10:46" x14ac:dyDescent="0.5"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</row>
    <row r="570" spans="10:46" x14ac:dyDescent="0.5"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</row>
    <row r="571" spans="10:46" x14ac:dyDescent="0.5"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</row>
    <row r="572" spans="10:46" x14ac:dyDescent="0.5"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</row>
    <row r="573" spans="10:46" x14ac:dyDescent="0.5"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</row>
    <row r="574" spans="10:46" x14ac:dyDescent="0.5"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</row>
    <row r="575" spans="10:46" x14ac:dyDescent="0.5"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</row>
    <row r="576" spans="10:46" x14ac:dyDescent="0.5"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</row>
    <row r="577" spans="10:46" x14ac:dyDescent="0.5"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</row>
    <row r="578" spans="10:46" x14ac:dyDescent="0.5"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</row>
    <row r="579" spans="10:46" x14ac:dyDescent="0.5"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</row>
    <row r="580" spans="10:46" x14ac:dyDescent="0.5"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</row>
    <row r="581" spans="10:46" x14ac:dyDescent="0.5"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</row>
    <row r="582" spans="10:46" x14ac:dyDescent="0.5"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</row>
    <row r="583" spans="10:46" x14ac:dyDescent="0.5"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</row>
    <row r="584" spans="10:46" x14ac:dyDescent="0.5"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</row>
    <row r="585" spans="10:46" x14ac:dyDescent="0.5"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</row>
    <row r="586" spans="10:46" x14ac:dyDescent="0.5"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</row>
    <row r="587" spans="10:46" x14ac:dyDescent="0.5"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</row>
    <row r="588" spans="10:46" x14ac:dyDescent="0.5"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</row>
    <row r="589" spans="10:46" x14ac:dyDescent="0.5"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</row>
    <row r="590" spans="10:46" x14ac:dyDescent="0.5"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</row>
    <row r="591" spans="10:46" x14ac:dyDescent="0.5"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</row>
    <row r="592" spans="10:46" x14ac:dyDescent="0.5"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</row>
    <row r="593" spans="10:46" x14ac:dyDescent="0.5"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</row>
    <row r="594" spans="10:46" x14ac:dyDescent="0.5"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</row>
    <row r="595" spans="10:46" x14ac:dyDescent="0.5"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</row>
    <row r="596" spans="10:46" x14ac:dyDescent="0.5"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</row>
    <row r="597" spans="10:46" x14ac:dyDescent="0.5"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</row>
    <row r="598" spans="10:46" x14ac:dyDescent="0.5"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</row>
    <row r="599" spans="10:46" x14ac:dyDescent="0.5"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</row>
    <row r="600" spans="10:46" x14ac:dyDescent="0.5"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</row>
    <row r="601" spans="10:46" x14ac:dyDescent="0.5"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</row>
    <row r="602" spans="10:46" x14ac:dyDescent="0.5"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</row>
    <row r="603" spans="10:46" x14ac:dyDescent="0.5"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</row>
    <row r="604" spans="10:46" x14ac:dyDescent="0.5"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</row>
    <row r="605" spans="10:46" x14ac:dyDescent="0.5"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</row>
    <row r="606" spans="10:46" x14ac:dyDescent="0.5"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</row>
    <row r="607" spans="10:46" x14ac:dyDescent="0.5"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</row>
    <row r="608" spans="10:46" x14ac:dyDescent="0.5"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</row>
    <row r="609" spans="10:46" x14ac:dyDescent="0.5"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</row>
    <row r="610" spans="10:46" x14ac:dyDescent="0.5"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</row>
    <row r="611" spans="10:46" x14ac:dyDescent="0.5"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</row>
    <row r="612" spans="10:46" x14ac:dyDescent="0.5"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</row>
    <row r="613" spans="10:46" x14ac:dyDescent="0.5"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</row>
    <row r="614" spans="10:46" x14ac:dyDescent="0.5"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</row>
    <row r="615" spans="10:46" x14ac:dyDescent="0.5"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</row>
    <row r="616" spans="10:46" x14ac:dyDescent="0.5"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</row>
    <row r="617" spans="10:46" x14ac:dyDescent="0.5"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</row>
    <row r="618" spans="10:46" x14ac:dyDescent="0.5"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</row>
    <row r="619" spans="10:46" x14ac:dyDescent="0.5"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</row>
    <row r="620" spans="10:46" x14ac:dyDescent="0.5"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</row>
    <row r="621" spans="10:46" x14ac:dyDescent="0.5"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</row>
    <row r="622" spans="10:46" x14ac:dyDescent="0.5"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</row>
    <row r="623" spans="10:46" x14ac:dyDescent="0.5"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</row>
    <row r="624" spans="10:46" x14ac:dyDescent="0.5"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</row>
    <row r="625" spans="10:46" x14ac:dyDescent="0.5"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</row>
    <row r="626" spans="10:46" x14ac:dyDescent="0.5"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</row>
    <row r="627" spans="10:46" x14ac:dyDescent="0.5"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</row>
    <row r="628" spans="10:46" x14ac:dyDescent="0.5"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</row>
    <row r="629" spans="10:46" x14ac:dyDescent="0.5"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</row>
    <row r="630" spans="10:46" x14ac:dyDescent="0.5"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</row>
    <row r="631" spans="10:46" x14ac:dyDescent="0.5"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</row>
    <row r="632" spans="10:46" x14ac:dyDescent="0.5"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</row>
    <row r="633" spans="10:46" x14ac:dyDescent="0.5"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</row>
    <row r="634" spans="10:46" x14ac:dyDescent="0.5"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</row>
    <row r="635" spans="10:46" x14ac:dyDescent="0.5"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</row>
    <row r="636" spans="10:46" x14ac:dyDescent="0.5"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</row>
    <row r="637" spans="10:46" x14ac:dyDescent="0.5"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</row>
    <row r="638" spans="10:46" x14ac:dyDescent="0.5"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</row>
    <row r="639" spans="10:46" x14ac:dyDescent="0.5"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</row>
    <row r="640" spans="10:46" x14ac:dyDescent="0.5"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</row>
    <row r="641" spans="10:46" x14ac:dyDescent="0.5"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</row>
    <row r="642" spans="10:46" x14ac:dyDescent="0.5"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</row>
    <row r="643" spans="10:46" x14ac:dyDescent="0.5"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</row>
    <row r="644" spans="10:46" x14ac:dyDescent="0.5"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</row>
    <row r="645" spans="10:46" x14ac:dyDescent="0.5"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</row>
    <row r="646" spans="10:46" x14ac:dyDescent="0.5"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</row>
    <row r="647" spans="10:46" x14ac:dyDescent="0.5"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</row>
    <row r="648" spans="10:46" x14ac:dyDescent="0.5"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</row>
    <row r="649" spans="10:46" x14ac:dyDescent="0.5"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</row>
    <row r="650" spans="10:46" x14ac:dyDescent="0.5"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</row>
    <row r="651" spans="10:46" x14ac:dyDescent="0.5"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</row>
    <row r="652" spans="10:46" x14ac:dyDescent="0.5"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</row>
    <row r="653" spans="10:46" x14ac:dyDescent="0.5"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</row>
    <row r="654" spans="10:46" x14ac:dyDescent="0.5"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</row>
    <row r="655" spans="10:46" x14ac:dyDescent="0.5"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</row>
    <row r="656" spans="10:46" x14ac:dyDescent="0.5"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</row>
    <row r="657" spans="10:46" x14ac:dyDescent="0.5"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</row>
    <row r="658" spans="10:46" x14ac:dyDescent="0.5"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</row>
    <row r="659" spans="10:46" x14ac:dyDescent="0.5"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</row>
    <row r="660" spans="10:46" x14ac:dyDescent="0.5"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</row>
    <row r="661" spans="10:46" x14ac:dyDescent="0.5"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</row>
    <row r="662" spans="10:46" x14ac:dyDescent="0.5"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</row>
    <row r="663" spans="10:46" x14ac:dyDescent="0.5"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</row>
    <row r="664" spans="10:46" x14ac:dyDescent="0.5"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</row>
    <row r="665" spans="10:46" x14ac:dyDescent="0.5"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</row>
    <row r="666" spans="10:46" x14ac:dyDescent="0.5"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</row>
    <row r="667" spans="10:46" x14ac:dyDescent="0.5"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</row>
    <row r="668" spans="10:46" x14ac:dyDescent="0.5"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</row>
    <row r="669" spans="10:46" x14ac:dyDescent="0.5"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</row>
    <row r="670" spans="10:46" x14ac:dyDescent="0.5"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</row>
    <row r="671" spans="10:46" x14ac:dyDescent="0.5"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</row>
    <row r="672" spans="10:46" x14ac:dyDescent="0.5"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</row>
    <row r="673" spans="10:46" x14ac:dyDescent="0.5"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</row>
    <row r="674" spans="10:46" x14ac:dyDescent="0.5"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</row>
    <row r="675" spans="10:46" x14ac:dyDescent="0.5"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</row>
    <row r="676" spans="10:46" x14ac:dyDescent="0.5"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</row>
    <row r="677" spans="10:46" x14ac:dyDescent="0.5"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</row>
    <row r="678" spans="10:46" x14ac:dyDescent="0.5"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</row>
    <row r="679" spans="10:46" x14ac:dyDescent="0.5"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</row>
    <row r="680" spans="10:46" x14ac:dyDescent="0.5"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</row>
    <row r="681" spans="10:46" x14ac:dyDescent="0.5"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</row>
    <row r="682" spans="10:46" x14ac:dyDescent="0.5"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</row>
    <row r="683" spans="10:46" x14ac:dyDescent="0.5"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</row>
    <row r="684" spans="10:46" x14ac:dyDescent="0.5"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</row>
    <row r="685" spans="10:46" x14ac:dyDescent="0.5"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</row>
    <row r="686" spans="10:46" x14ac:dyDescent="0.5"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</row>
    <row r="687" spans="10:46" x14ac:dyDescent="0.5"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</row>
    <row r="688" spans="10:46" x14ac:dyDescent="0.5"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</row>
    <row r="689" spans="10:46" x14ac:dyDescent="0.5"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</row>
    <row r="690" spans="10:46" x14ac:dyDescent="0.5"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</row>
    <row r="691" spans="10:46" x14ac:dyDescent="0.5"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</row>
    <row r="692" spans="10:46" x14ac:dyDescent="0.5"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</row>
    <row r="693" spans="10:46" x14ac:dyDescent="0.5"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</row>
    <row r="694" spans="10:46" x14ac:dyDescent="0.5"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</row>
    <row r="695" spans="10:46" x14ac:dyDescent="0.5"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</row>
    <row r="696" spans="10:46" x14ac:dyDescent="0.5"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</row>
    <row r="697" spans="10:46" x14ac:dyDescent="0.5"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</row>
    <row r="698" spans="10:46" x14ac:dyDescent="0.5"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</row>
    <row r="699" spans="10:46" x14ac:dyDescent="0.5"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</row>
    <row r="700" spans="10:46" x14ac:dyDescent="0.5"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</row>
    <row r="701" spans="10:46" x14ac:dyDescent="0.5"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</row>
    <row r="702" spans="10:46" x14ac:dyDescent="0.5"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</row>
    <row r="703" spans="10:46" x14ac:dyDescent="0.5"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</row>
    <row r="704" spans="10:46" x14ac:dyDescent="0.5"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</row>
    <row r="705" spans="10:46" x14ac:dyDescent="0.5"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</row>
    <row r="706" spans="10:46" x14ac:dyDescent="0.5"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</row>
    <row r="707" spans="10:46" x14ac:dyDescent="0.5"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</row>
    <row r="708" spans="10:46" x14ac:dyDescent="0.5"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</row>
    <row r="709" spans="10:46" x14ac:dyDescent="0.5"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</row>
    <row r="710" spans="10:46" x14ac:dyDescent="0.5"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</row>
    <row r="711" spans="10:46" x14ac:dyDescent="0.5"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</row>
    <row r="712" spans="10:46" x14ac:dyDescent="0.5"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</row>
    <row r="713" spans="10:46" x14ac:dyDescent="0.5"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</row>
    <row r="714" spans="10:46" x14ac:dyDescent="0.5"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</row>
    <row r="715" spans="10:46" x14ac:dyDescent="0.5"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</row>
    <row r="716" spans="10:46" x14ac:dyDescent="0.5"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</row>
    <row r="717" spans="10:46" x14ac:dyDescent="0.5"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</row>
    <row r="718" spans="10:46" x14ac:dyDescent="0.5"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</row>
    <row r="719" spans="10:46" x14ac:dyDescent="0.5"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</row>
    <row r="720" spans="10:46" x14ac:dyDescent="0.5"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</row>
    <row r="721" spans="10:46" x14ac:dyDescent="0.5"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</row>
    <row r="722" spans="10:46" x14ac:dyDescent="0.5"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</row>
    <row r="723" spans="10:46" x14ac:dyDescent="0.5"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</row>
    <row r="724" spans="10:46" x14ac:dyDescent="0.5"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</row>
    <row r="725" spans="10:46" x14ac:dyDescent="0.5"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</row>
    <row r="726" spans="10:46" x14ac:dyDescent="0.5"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</row>
    <row r="727" spans="10:46" x14ac:dyDescent="0.5"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</row>
    <row r="728" spans="10:46" x14ac:dyDescent="0.5"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</row>
    <row r="729" spans="10:46" x14ac:dyDescent="0.5"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</row>
    <row r="730" spans="10:46" x14ac:dyDescent="0.5"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</row>
    <row r="731" spans="10:46" x14ac:dyDescent="0.5"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</row>
    <row r="732" spans="10:46" x14ac:dyDescent="0.5"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</row>
    <row r="733" spans="10:46" x14ac:dyDescent="0.5"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</row>
    <row r="734" spans="10:46" x14ac:dyDescent="0.5"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</row>
    <row r="735" spans="10:46" x14ac:dyDescent="0.5"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</row>
    <row r="736" spans="10:46" x14ac:dyDescent="0.5"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</row>
    <row r="737" spans="10:46" x14ac:dyDescent="0.5"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</row>
    <row r="738" spans="10:46" x14ac:dyDescent="0.5"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</row>
    <row r="739" spans="10:46" x14ac:dyDescent="0.5"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</row>
    <row r="740" spans="10:46" x14ac:dyDescent="0.5"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</row>
    <row r="741" spans="10:46" x14ac:dyDescent="0.5"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</row>
    <row r="742" spans="10:46" x14ac:dyDescent="0.5"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</row>
    <row r="743" spans="10:46" x14ac:dyDescent="0.5"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</row>
    <row r="744" spans="10:46" x14ac:dyDescent="0.5"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</row>
    <row r="745" spans="10:46" x14ac:dyDescent="0.5"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</row>
    <row r="746" spans="10:46" x14ac:dyDescent="0.5"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</row>
    <row r="747" spans="10:46" x14ac:dyDescent="0.5"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</row>
    <row r="748" spans="10:46" x14ac:dyDescent="0.5"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</row>
    <row r="749" spans="10:46" x14ac:dyDescent="0.5"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</row>
    <row r="750" spans="10:46" x14ac:dyDescent="0.5"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</row>
    <row r="751" spans="10:46" x14ac:dyDescent="0.5"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</row>
    <row r="752" spans="10:46" x14ac:dyDescent="0.5"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</row>
    <row r="753" spans="10:46" x14ac:dyDescent="0.5"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</row>
    <row r="754" spans="10:46" x14ac:dyDescent="0.5"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</row>
    <row r="755" spans="10:46" x14ac:dyDescent="0.5"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</row>
    <row r="756" spans="10:46" x14ac:dyDescent="0.5"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</row>
    <row r="757" spans="10:46" x14ac:dyDescent="0.5"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</row>
    <row r="758" spans="10:46" x14ac:dyDescent="0.5"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</row>
    <row r="759" spans="10:46" x14ac:dyDescent="0.5"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</row>
    <row r="760" spans="10:46" x14ac:dyDescent="0.5"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</row>
    <row r="761" spans="10:46" x14ac:dyDescent="0.5"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</row>
    <row r="762" spans="10:46" x14ac:dyDescent="0.5"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</row>
    <row r="763" spans="10:46" x14ac:dyDescent="0.5"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</row>
    <row r="764" spans="10:46" x14ac:dyDescent="0.5"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</row>
    <row r="765" spans="10:46" x14ac:dyDescent="0.5"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</row>
    <row r="766" spans="10:46" x14ac:dyDescent="0.5"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</row>
    <row r="767" spans="10:46" x14ac:dyDescent="0.5"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</row>
    <row r="768" spans="10:46" x14ac:dyDescent="0.5"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</row>
    <row r="769" spans="10:46" x14ac:dyDescent="0.5"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</row>
    <row r="770" spans="10:46" x14ac:dyDescent="0.5"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</row>
    <row r="771" spans="10:46" x14ac:dyDescent="0.5"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</row>
    <row r="772" spans="10:46" x14ac:dyDescent="0.5"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</row>
    <row r="773" spans="10:46" x14ac:dyDescent="0.5"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</row>
    <row r="774" spans="10:46" x14ac:dyDescent="0.5"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</row>
    <row r="775" spans="10:46" x14ac:dyDescent="0.5"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</row>
    <row r="776" spans="10:46" x14ac:dyDescent="0.5"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</row>
    <row r="777" spans="10:46" x14ac:dyDescent="0.5"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</row>
    <row r="778" spans="10:46" x14ac:dyDescent="0.5"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</row>
    <row r="779" spans="10:46" x14ac:dyDescent="0.5"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</row>
    <row r="780" spans="10:46" x14ac:dyDescent="0.5"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</row>
    <row r="781" spans="10:46" x14ac:dyDescent="0.5"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</row>
    <row r="782" spans="10:46" x14ac:dyDescent="0.5"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</row>
    <row r="783" spans="10:46" x14ac:dyDescent="0.5"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</row>
    <row r="784" spans="10:46" x14ac:dyDescent="0.5"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</row>
    <row r="785" spans="10:46" x14ac:dyDescent="0.5"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</row>
    <row r="786" spans="10:46" x14ac:dyDescent="0.5"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</row>
    <row r="787" spans="10:46" x14ac:dyDescent="0.5"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</row>
    <row r="788" spans="10:46" x14ac:dyDescent="0.5"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</row>
    <row r="789" spans="10:46" x14ac:dyDescent="0.5"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</row>
    <row r="790" spans="10:46" x14ac:dyDescent="0.5"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</row>
    <row r="791" spans="10:46" x14ac:dyDescent="0.5"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</row>
    <row r="792" spans="10:46" x14ac:dyDescent="0.5"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</row>
    <row r="793" spans="10:46" x14ac:dyDescent="0.5"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</row>
    <row r="794" spans="10:46" x14ac:dyDescent="0.5"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</row>
    <row r="795" spans="10:46" x14ac:dyDescent="0.5"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</row>
    <row r="796" spans="10:46" x14ac:dyDescent="0.5"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</row>
    <row r="797" spans="10:46" x14ac:dyDescent="0.5"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</row>
    <row r="798" spans="10:46" x14ac:dyDescent="0.5"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</row>
    <row r="799" spans="10:46" x14ac:dyDescent="0.5"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</row>
    <row r="800" spans="10:46" x14ac:dyDescent="0.5"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</row>
    <row r="801" spans="10:46" x14ac:dyDescent="0.5"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</row>
    <row r="802" spans="10:46" x14ac:dyDescent="0.5"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</row>
    <row r="803" spans="10:46" x14ac:dyDescent="0.5"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</row>
    <row r="804" spans="10:46" x14ac:dyDescent="0.5"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</row>
    <row r="805" spans="10:46" x14ac:dyDescent="0.5"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</row>
    <row r="806" spans="10:46" x14ac:dyDescent="0.5"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</row>
    <row r="807" spans="10:46" x14ac:dyDescent="0.5"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</row>
    <row r="808" spans="10:46" x14ac:dyDescent="0.5"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</row>
    <row r="809" spans="10:46" x14ac:dyDescent="0.5"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</row>
    <row r="810" spans="10:46" x14ac:dyDescent="0.5"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</row>
    <row r="811" spans="10:46" x14ac:dyDescent="0.5"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</row>
    <row r="812" spans="10:46" x14ac:dyDescent="0.5"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</row>
    <row r="813" spans="10:46" x14ac:dyDescent="0.5"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</row>
    <row r="814" spans="10:46" x14ac:dyDescent="0.5"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</row>
    <row r="815" spans="10:46" x14ac:dyDescent="0.5"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</row>
    <row r="816" spans="10:46" x14ac:dyDescent="0.5"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</row>
    <row r="817" spans="10:46" x14ac:dyDescent="0.5"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</row>
    <row r="818" spans="10:46" x14ac:dyDescent="0.5"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</row>
    <row r="819" spans="10:46" x14ac:dyDescent="0.5"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</row>
    <row r="820" spans="10:46" x14ac:dyDescent="0.5"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</row>
    <row r="821" spans="10:46" x14ac:dyDescent="0.5"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</row>
    <row r="822" spans="10:46" x14ac:dyDescent="0.5"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</row>
    <row r="823" spans="10:46" x14ac:dyDescent="0.5"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</row>
    <row r="824" spans="10:46" x14ac:dyDescent="0.5"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</row>
    <row r="825" spans="10:46" x14ac:dyDescent="0.5"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</row>
    <row r="826" spans="10:46" x14ac:dyDescent="0.5"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</row>
    <row r="827" spans="10:46" x14ac:dyDescent="0.5"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</row>
    <row r="828" spans="10:46" x14ac:dyDescent="0.5"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</row>
    <row r="829" spans="10:46" x14ac:dyDescent="0.5"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</row>
    <row r="830" spans="10:46" x14ac:dyDescent="0.5"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</row>
    <row r="831" spans="10:46" x14ac:dyDescent="0.5"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</row>
    <row r="832" spans="10:46" x14ac:dyDescent="0.5"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</row>
    <row r="833" spans="10:46" x14ac:dyDescent="0.5"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</row>
    <row r="834" spans="10:46" x14ac:dyDescent="0.5"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</row>
    <row r="835" spans="10:46" x14ac:dyDescent="0.5"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</row>
    <row r="836" spans="10:46" x14ac:dyDescent="0.5"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</row>
    <row r="837" spans="10:46" x14ac:dyDescent="0.5"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</row>
    <row r="838" spans="10:46" x14ac:dyDescent="0.5"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</row>
    <row r="839" spans="10:46" x14ac:dyDescent="0.5"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</row>
    <row r="840" spans="10:46" x14ac:dyDescent="0.5"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</row>
    <row r="841" spans="10:46" x14ac:dyDescent="0.5"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</row>
    <row r="842" spans="10:46" x14ac:dyDescent="0.5"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</row>
    <row r="843" spans="10:46" x14ac:dyDescent="0.5"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</row>
    <row r="844" spans="10:46" x14ac:dyDescent="0.5"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</row>
    <row r="845" spans="10:46" x14ac:dyDescent="0.5"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</row>
    <row r="846" spans="10:46" x14ac:dyDescent="0.5"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</row>
    <row r="847" spans="10:46" x14ac:dyDescent="0.5"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</row>
    <row r="848" spans="10:46" x14ac:dyDescent="0.5"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</row>
    <row r="849" spans="10:46" x14ac:dyDescent="0.5"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</row>
    <row r="850" spans="10:46" x14ac:dyDescent="0.5"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</row>
    <row r="851" spans="10:46" x14ac:dyDescent="0.5"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</row>
    <row r="852" spans="10:46" x14ac:dyDescent="0.5"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</row>
    <row r="853" spans="10:46" x14ac:dyDescent="0.5"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</row>
    <row r="854" spans="10:46" x14ac:dyDescent="0.5"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</row>
    <row r="855" spans="10:46" x14ac:dyDescent="0.5"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</row>
    <row r="856" spans="10:46" x14ac:dyDescent="0.5"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</row>
    <row r="857" spans="10:46" x14ac:dyDescent="0.5"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</row>
    <row r="858" spans="10:46" x14ac:dyDescent="0.5"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</row>
    <row r="859" spans="10:46" x14ac:dyDescent="0.5"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</row>
    <row r="860" spans="10:46" x14ac:dyDescent="0.5"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</row>
    <row r="861" spans="10:46" x14ac:dyDescent="0.5"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</row>
    <row r="862" spans="10:46" x14ac:dyDescent="0.5"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</row>
    <row r="863" spans="10:46" x14ac:dyDescent="0.5"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</row>
    <row r="864" spans="10:46" x14ac:dyDescent="0.5"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</row>
    <row r="865" spans="10:46" x14ac:dyDescent="0.5"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</row>
    <row r="866" spans="10:46" x14ac:dyDescent="0.5"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</row>
    <row r="867" spans="10:46" x14ac:dyDescent="0.5"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</row>
    <row r="868" spans="10:46" x14ac:dyDescent="0.5"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</row>
    <row r="869" spans="10:46" x14ac:dyDescent="0.5"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</row>
    <row r="870" spans="10:46" x14ac:dyDescent="0.5"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</row>
    <row r="871" spans="10:46" x14ac:dyDescent="0.5"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</row>
    <row r="872" spans="10:46" x14ac:dyDescent="0.5"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</row>
    <row r="873" spans="10:46" x14ac:dyDescent="0.5"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</row>
    <row r="874" spans="10:46" x14ac:dyDescent="0.5"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</row>
    <row r="875" spans="10:46" x14ac:dyDescent="0.5"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</row>
    <row r="876" spans="10:46" x14ac:dyDescent="0.5"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</row>
    <row r="877" spans="10:46" x14ac:dyDescent="0.5"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</row>
    <row r="878" spans="10:46" x14ac:dyDescent="0.5"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</row>
    <row r="879" spans="10:46" x14ac:dyDescent="0.5"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</row>
    <row r="880" spans="10:46" x14ac:dyDescent="0.5"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</row>
    <row r="881" spans="10:46" x14ac:dyDescent="0.5"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</row>
    <row r="882" spans="10:46" x14ac:dyDescent="0.5"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</row>
    <row r="883" spans="10:46" x14ac:dyDescent="0.5"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</row>
    <row r="884" spans="10:46" x14ac:dyDescent="0.5"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</row>
    <row r="885" spans="10:46" x14ac:dyDescent="0.5"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</row>
    <row r="886" spans="10:46" x14ac:dyDescent="0.5"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</row>
    <row r="887" spans="10:46" x14ac:dyDescent="0.5"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</row>
    <row r="888" spans="10:46" x14ac:dyDescent="0.5"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</row>
    <row r="889" spans="10:46" x14ac:dyDescent="0.5"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</row>
    <row r="890" spans="10:46" x14ac:dyDescent="0.5"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</row>
    <row r="891" spans="10:46" x14ac:dyDescent="0.5"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</row>
    <row r="892" spans="10:46" x14ac:dyDescent="0.5"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</row>
    <row r="893" spans="10:46" x14ac:dyDescent="0.5"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</row>
    <row r="894" spans="10:46" x14ac:dyDescent="0.5"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</row>
    <row r="895" spans="10:46" x14ac:dyDescent="0.5"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</row>
    <row r="896" spans="10:46" x14ac:dyDescent="0.5"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</row>
    <row r="897" spans="10:46" x14ac:dyDescent="0.5"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</row>
    <row r="898" spans="10:46" x14ac:dyDescent="0.5"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</row>
    <row r="899" spans="10:46" x14ac:dyDescent="0.5"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</row>
    <row r="900" spans="10:46" x14ac:dyDescent="0.5"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</row>
    <row r="901" spans="10:46" x14ac:dyDescent="0.5"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</row>
    <row r="902" spans="10:46" x14ac:dyDescent="0.5"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</row>
    <row r="903" spans="10:46" x14ac:dyDescent="0.5"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</row>
    <row r="904" spans="10:46" x14ac:dyDescent="0.5"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</row>
    <row r="905" spans="10:46" x14ac:dyDescent="0.5"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</row>
    <row r="906" spans="10:46" x14ac:dyDescent="0.5"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</row>
    <row r="907" spans="10:46" x14ac:dyDescent="0.5"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</row>
    <row r="908" spans="10:46" x14ac:dyDescent="0.5"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</row>
    <row r="909" spans="10:46" x14ac:dyDescent="0.5"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</row>
    <row r="910" spans="10:46" x14ac:dyDescent="0.5"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</row>
    <row r="911" spans="10:46" x14ac:dyDescent="0.5"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</row>
    <row r="912" spans="10:46" x14ac:dyDescent="0.5"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</row>
    <row r="913" spans="10:46" x14ac:dyDescent="0.5"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</row>
    <row r="914" spans="10:46" x14ac:dyDescent="0.5"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</row>
    <row r="915" spans="10:46" x14ac:dyDescent="0.5"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</row>
    <row r="916" spans="10:46" x14ac:dyDescent="0.5"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</row>
    <row r="917" spans="10:46" x14ac:dyDescent="0.5"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</row>
    <row r="918" spans="10:46" x14ac:dyDescent="0.5"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</row>
    <row r="919" spans="10:46" x14ac:dyDescent="0.5"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</row>
    <row r="920" spans="10:46" x14ac:dyDescent="0.5"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</row>
    <row r="921" spans="10:46" x14ac:dyDescent="0.5"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</row>
    <row r="922" spans="10:46" x14ac:dyDescent="0.5"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</row>
    <row r="923" spans="10:46" x14ac:dyDescent="0.5"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</row>
    <row r="924" spans="10:46" x14ac:dyDescent="0.5"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</row>
    <row r="925" spans="10:46" x14ac:dyDescent="0.5"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</row>
    <row r="926" spans="10:46" x14ac:dyDescent="0.5"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</row>
    <row r="927" spans="10:46" x14ac:dyDescent="0.5"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</row>
    <row r="928" spans="10:46" x14ac:dyDescent="0.5"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</row>
    <row r="929" spans="10:46" x14ac:dyDescent="0.5"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</row>
    <row r="930" spans="10:46" x14ac:dyDescent="0.5"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</row>
    <row r="931" spans="10:46" x14ac:dyDescent="0.5"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</row>
    <row r="932" spans="10:46" x14ac:dyDescent="0.5"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</row>
    <row r="933" spans="10:46" x14ac:dyDescent="0.5"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</row>
    <row r="934" spans="10:46" x14ac:dyDescent="0.5"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</row>
    <row r="935" spans="10:46" x14ac:dyDescent="0.5"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</row>
    <row r="936" spans="10:46" x14ac:dyDescent="0.5"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</row>
    <row r="937" spans="10:46" x14ac:dyDescent="0.5"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</row>
    <row r="938" spans="10:46" x14ac:dyDescent="0.5"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</row>
    <row r="939" spans="10:46" x14ac:dyDescent="0.5"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</row>
    <row r="940" spans="10:46" x14ac:dyDescent="0.5"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</row>
    <row r="941" spans="10:46" x14ac:dyDescent="0.5"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</row>
    <row r="942" spans="10:46" x14ac:dyDescent="0.5"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</row>
    <row r="943" spans="10:46" x14ac:dyDescent="0.5"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</row>
    <row r="944" spans="10:46" x14ac:dyDescent="0.5"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</row>
    <row r="945" spans="10:46" x14ac:dyDescent="0.5"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</row>
    <row r="946" spans="10:46" x14ac:dyDescent="0.5"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</row>
    <row r="947" spans="10:46" x14ac:dyDescent="0.5"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</row>
    <row r="948" spans="10:46" x14ac:dyDescent="0.5"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</row>
    <row r="949" spans="10:46" x14ac:dyDescent="0.5"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</row>
    <row r="950" spans="10:46" x14ac:dyDescent="0.5"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</row>
    <row r="951" spans="10:46" x14ac:dyDescent="0.5"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</row>
    <row r="952" spans="10:46" x14ac:dyDescent="0.5"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</row>
    <row r="953" spans="10:46" x14ac:dyDescent="0.5"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</row>
    <row r="954" spans="10:46" x14ac:dyDescent="0.5"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</row>
    <row r="955" spans="10:46" x14ac:dyDescent="0.5"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</row>
    <row r="956" spans="10:46" x14ac:dyDescent="0.5"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</row>
    <row r="957" spans="10:46" x14ac:dyDescent="0.5"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</row>
    <row r="958" spans="10:46" x14ac:dyDescent="0.5"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</row>
    <row r="959" spans="10:46" x14ac:dyDescent="0.5"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</row>
    <row r="960" spans="10:46" x14ac:dyDescent="0.5"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</row>
    <row r="961" spans="10:46" x14ac:dyDescent="0.5"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</row>
    <row r="962" spans="10:46" x14ac:dyDescent="0.5"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</row>
    <row r="963" spans="10:46" x14ac:dyDescent="0.5"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  <c r="AQ963" s="70"/>
      <c r="AR963" s="70"/>
      <c r="AS963" s="70"/>
      <c r="AT963" s="70"/>
    </row>
    <row r="964" spans="10:46" x14ac:dyDescent="0.5"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</row>
    <row r="965" spans="10:46" x14ac:dyDescent="0.5"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</row>
    <row r="966" spans="10:46" x14ac:dyDescent="0.5"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</row>
    <row r="967" spans="10:46" x14ac:dyDescent="0.5"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</row>
    <row r="968" spans="10:46" x14ac:dyDescent="0.5"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</row>
    <row r="969" spans="10:46" x14ac:dyDescent="0.5"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</row>
    <row r="970" spans="10:46" x14ac:dyDescent="0.5"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</row>
    <row r="971" spans="10:46" x14ac:dyDescent="0.5"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</row>
    <row r="972" spans="10:46" x14ac:dyDescent="0.5"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</row>
    <row r="973" spans="10:46" x14ac:dyDescent="0.5"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</row>
    <row r="974" spans="10:46" x14ac:dyDescent="0.5"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</row>
    <row r="975" spans="10:46" x14ac:dyDescent="0.5"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</row>
    <row r="976" spans="10:46" x14ac:dyDescent="0.5"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</row>
    <row r="977" spans="10:46" x14ac:dyDescent="0.5"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</row>
    <row r="978" spans="10:46" x14ac:dyDescent="0.5"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</row>
    <row r="979" spans="10:46" x14ac:dyDescent="0.5"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</row>
    <row r="980" spans="10:46" x14ac:dyDescent="0.5"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</row>
    <row r="981" spans="10:46" x14ac:dyDescent="0.5"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</row>
    <row r="982" spans="10:46" x14ac:dyDescent="0.5"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</row>
    <row r="983" spans="10:46" x14ac:dyDescent="0.5"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</row>
    <row r="984" spans="10:46" x14ac:dyDescent="0.5"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</row>
    <row r="985" spans="10:46" x14ac:dyDescent="0.5"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</row>
    <row r="986" spans="10:46" x14ac:dyDescent="0.5"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</row>
    <row r="987" spans="10:46" x14ac:dyDescent="0.5"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</row>
    <row r="988" spans="10:46" x14ac:dyDescent="0.5"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</row>
    <row r="989" spans="10:46" x14ac:dyDescent="0.5"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</row>
    <row r="990" spans="10:46" x14ac:dyDescent="0.5"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</row>
    <row r="991" spans="10:46" x14ac:dyDescent="0.5"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</row>
    <row r="992" spans="10:46" x14ac:dyDescent="0.5"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</row>
    <row r="993" spans="10:46" x14ac:dyDescent="0.5"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</row>
    <row r="994" spans="10:46" x14ac:dyDescent="0.5"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</row>
    <row r="995" spans="10:46" x14ac:dyDescent="0.5"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</row>
    <row r="996" spans="10:46" x14ac:dyDescent="0.5"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</row>
    <row r="997" spans="10:46" x14ac:dyDescent="0.5"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</row>
    <row r="998" spans="10:46" x14ac:dyDescent="0.5"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</row>
    <row r="999" spans="10:46" x14ac:dyDescent="0.5"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</row>
    <row r="1000" spans="10:46" x14ac:dyDescent="0.5"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</row>
    <row r="1001" spans="10:46" x14ac:dyDescent="0.5"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</row>
    <row r="1002" spans="10:46" x14ac:dyDescent="0.5"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</row>
    <row r="1003" spans="10:46" x14ac:dyDescent="0.5"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</row>
    <row r="1004" spans="10:46" x14ac:dyDescent="0.5"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</row>
    <row r="1005" spans="10:46" x14ac:dyDescent="0.5"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</row>
    <row r="1006" spans="10:46" x14ac:dyDescent="0.5"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</row>
    <row r="1007" spans="10:46" x14ac:dyDescent="0.5"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</row>
    <row r="1008" spans="10:46" x14ac:dyDescent="0.5"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</row>
    <row r="1009" spans="10:46" x14ac:dyDescent="0.5"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</row>
    <row r="1010" spans="10:46" x14ac:dyDescent="0.5"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</row>
    <row r="1011" spans="10:46" x14ac:dyDescent="0.5"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</row>
    <row r="1012" spans="10:46" x14ac:dyDescent="0.5"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</row>
    <row r="1013" spans="10:46" x14ac:dyDescent="0.5"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</row>
    <row r="1014" spans="10:46" x14ac:dyDescent="0.5"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</row>
    <row r="1015" spans="10:46" x14ac:dyDescent="0.5"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</row>
    <row r="1016" spans="10:46" x14ac:dyDescent="0.5"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</row>
    <row r="1017" spans="10:46" x14ac:dyDescent="0.5"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</row>
    <row r="1018" spans="10:46" x14ac:dyDescent="0.5"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</row>
    <row r="1019" spans="10:46" x14ac:dyDescent="0.5"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</row>
    <row r="1020" spans="10:46" x14ac:dyDescent="0.5"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</row>
    <row r="1021" spans="10:46" x14ac:dyDescent="0.5"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</row>
    <row r="1022" spans="10:46" x14ac:dyDescent="0.5"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</row>
    <row r="1023" spans="10:46" x14ac:dyDescent="0.5">
      <c r="J1023" s="70"/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</row>
    <row r="1024" spans="10:46" x14ac:dyDescent="0.5"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</row>
    <row r="1025" spans="10:46" x14ac:dyDescent="0.5"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</row>
    <row r="1026" spans="10:46" x14ac:dyDescent="0.5"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</row>
    <row r="1027" spans="10:46" x14ac:dyDescent="0.5"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</row>
    <row r="1028" spans="10:46" x14ac:dyDescent="0.5"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</row>
    <row r="1029" spans="10:46" x14ac:dyDescent="0.5"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</row>
    <row r="1030" spans="10:46" x14ac:dyDescent="0.5">
      <c r="J1030" s="70"/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</row>
    <row r="1031" spans="10:46" x14ac:dyDescent="0.5"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</row>
    <row r="1032" spans="10:46" x14ac:dyDescent="0.5">
      <c r="J1032" s="70"/>
      <c r="K1032" s="70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/>
      <c r="AM1032" s="70"/>
      <c r="AN1032" s="70"/>
      <c r="AO1032" s="70"/>
      <c r="AP1032" s="70"/>
      <c r="AQ1032" s="70"/>
      <c r="AR1032" s="70"/>
      <c r="AS1032" s="70"/>
      <c r="AT1032" s="70"/>
    </row>
    <row r="1033" spans="10:46" x14ac:dyDescent="0.5">
      <c r="J1033" s="70"/>
      <c r="K1033" s="70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70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  <c r="AP1033" s="70"/>
      <c r="AQ1033" s="70"/>
      <c r="AR1033" s="70"/>
      <c r="AS1033" s="70"/>
      <c r="AT1033" s="70"/>
    </row>
    <row r="1034" spans="10:46" x14ac:dyDescent="0.5">
      <c r="J1034" s="70"/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</row>
    <row r="1035" spans="10:46" x14ac:dyDescent="0.5">
      <c r="J1035" s="70"/>
      <c r="K1035" s="70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</row>
    <row r="1036" spans="10:46" x14ac:dyDescent="0.5">
      <c r="J1036" s="70"/>
      <c r="K1036" s="70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</row>
    <row r="1037" spans="10:46" x14ac:dyDescent="0.5">
      <c r="J1037" s="70"/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</row>
    <row r="1038" spans="10:46" x14ac:dyDescent="0.5">
      <c r="J1038" s="70"/>
      <c r="K1038" s="70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70"/>
      <c r="X1038" s="70"/>
      <c r="Y1038" s="70"/>
      <c r="Z1038" s="70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</row>
    <row r="1039" spans="10:46" x14ac:dyDescent="0.5">
      <c r="J1039" s="70"/>
      <c r="K1039" s="70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</row>
    <row r="1040" spans="10:46" x14ac:dyDescent="0.5"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</row>
    <row r="1041" spans="10:46" x14ac:dyDescent="0.5">
      <c r="J1041" s="70"/>
      <c r="K1041" s="70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</row>
    <row r="1042" spans="10:46" x14ac:dyDescent="0.5">
      <c r="J1042" s="70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</row>
    <row r="1043" spans="10:46" x14ac:dyDescent="0.5">
      <c r="J1043" s="70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</row>
    <row r="1044" spans="10:46" x14ac:dyDescent="0.5">
      <c r="J1044" s="70"/>
      <c r="K1044" s="70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</row>
    <row r="1045" spans="10:46" x14ac:dyDescent="0.5">
      <c r="J1045" s="70"/>
      <c r="K1045" s="70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70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</row>
    <row r="1046" spans="10:46" x14ac:dyDescent="0.5">
      <c r="J1046" s="70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</row>
    <row r="1047" spans="10:46" x14ac:dyDescent="0.5">
      <c r="J1047" s="70"/>
      <c r="K1047" s="70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</row>
    <row r="1048" spans="10:46" x14ac:dyDescent="0.5">
      <c r="J1048" s="70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</row>
    <row r="1049" spans="10:46" x14ac:dyDescent="0.5"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</row>
    <row r="1050" spans="10:46" x14ac:dyDescent="0.5">
      <c r="J1050" s="70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</row>
    <row r="1051" spans="10:46" x14ac:dyDescent="0.5"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</row>
    <row r="1052" spans="10:46" x14ac:dyDescent="0.5"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  <c r="AP1052" s="70"/>
      <c r="AQ1052" s="70"/>
      <c r="AR1052" s="70"/>
      <c r="AS1052" s="70"/>
      <c r="AT1052" s="70"/>
    </row>
    <row r="1053" spans="10:46" x14ac:dyDescent="0.5">
      <c r="J1053" s="70"/>
      <c r="K1053" s="70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  <c r="AP1053" s="70"/>
      <c r="AQ1053" s="70"/>
      <c r="AR1053" s="70"/>
      <c r="AS1053" s="70"/>
      <c r="AT1053" s="70"/>
    </row>
    <row r="1054" spans="10:46" x14ac:dyDescent="0.5">
      <c r="J1054" s="70"/>
      <c r="K1054" s="70"/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70"/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  <c r="AP1054" s="70"/>
      <c r="AQ1054" s="70"/>
      <c r="AR1054" s="70"/>
      <c r="AS1054" s="70"/>
      <c r="AT1054" s="70"/>
    </row>
    <row r="1055" spans="10:46" x14ac:dyDescent="0.5">
      <c r="J1055" s="70"/>
      <c r="K1055" s="70"/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0"/>
      <c r="W1055" s="70"/>
      <c r="X1055" s="70"/>
      <c r="Y1055" s="70"/>
      <c r="Z1055" s="70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</row>
    <row r="1056" spans="10:46" x14ac:dyDescent="0.5">
      <c r="J1056" s="70"/>
      <c r="K1056" s="70"/>
      <c r="L1056" s="70"/>
      <c r="M1056" s="70"/>
      <c r="N1056" s="70"/>
      <c r="O1056" s="70"/>
      <c r="P1056" s="70"/>
      <c r="Q1056" s="70"/>
      <c r="R1056" s="70"/>
      <c r="S1056" s="70"/>
      <c r="T1056" s="70"/>
      <c r="U1056" s="70"/>
      <c r="V1056" s="70"/>
      <c r="W1056" s="70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</row>
    <row r="1057" spans="10:46" x14ac:dyDescent="0.5">
      <c r="J1057" s="70"/>
      <c r="K1057" s="70"/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70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</row>
    <row r="1058" spans="10:46" x14ac:dyDescent="0.5">
      <c r="J1058" s="70"/>
      <c r="K1058" s="70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70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  <c r="AP1058" s="70"/>
      <c r="AQ1058" s="70"/>
      <c r="AR1058" s="70"/>
      <c r="AS1058" s="70"/>
      <c r="AT1058" s="70"/>
    </row>
    <row r="1059" spans="10:46" x14ac:dyDescent="0.5">
      <c r="J1059" s="70"/>
      <c r="K1059" s="70"/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0"/>
      <c r="W1059" s="70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/>
      <c r="AQ1059" s="70"/>
      <c r="AR1059" s="70"/>
      <c r="AS1059" s="70"/>
      <c r="AT1059" s="70"/>
    </row>
    <row r="1060" spans="10:46" x14ac:dyDescent="0.5">
      <c r="J1060" s="70"/>
      <c r="K1060" s="70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70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</row>
    <row r="1061" spans="10:46" x14ac:dyDescent="0.5">
      <c r="J1061" s="70"/>
      <c r="K1061" s="70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70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/>
      <c r="AQ1061" s="70"/>
      <c r="AR1061" s="70"/>
      <c r="AS1061" s="70"/>
      <c r="AT1061" s="70"/>
    </row>
    <row r="1062" spans="10:46" x14ac:dyDescent="0.5">
      <c r="J1062" s="70"/>
      <c r="K1062" s="70"/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0"/>
      <c r="W1062" s="70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/>
      <c r="AS1062" s="70"/>
      <c r="AT1062" s="70"/>
    </row>
    <row r="1063" spans="10:46" x14ac:dyDescent="0.5">
      <c r="J1063" s="70"/>
      <c r="K1063" s="70"/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0"/>
      <c r="W1063" s="70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</row>
    <row r="1064" spans="10:46" x14ac:dyDescent="0.5"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0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</row>
    <row r="1065" spans="10:46" x14ac:dyDescent="0.5"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</row>
    <row r="1066" spans="10:46" x14ac:dyDescent="0.5">
      <c r="J1066" s="70"/>
      <c r="K1066" s="70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</row>
    <row r="1067" spans="10:46" x14ac:dyDescent="0.5">
      <c r="J1067" s="70"/>
      <c r="K1067" s="70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0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</row>
    <row r="1068" spans="10:46" x14ac:dyDescent="0.5">
      <c r="J1068" s="70"/>
      <c r="K1068" s="70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</row>
    <row r="1069" spans="10:46" x14ac:dyDescent="0.5"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70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</row>
    <row r="1070" spans="10:46" x14ac:dyDescent="0.5">
      <c r="J1070" s="70"/>
      <c r="K1070" s="70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</row>
    <row r="1071" spans="10:46" x14ac:dyDescent="0.5">
      <c r="J1071" s="70"/>
      <c r="K1071" s="70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</row>
    <row r="1072" spans="10:46" x14ac:dyDescent="0.5">
      <c r="J1072" s="70"/>
      <c r="K1072" s="70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</row>
    <row r="1073" spans="10:46" x14ac:dyDescent="0.5">
      <c r="J1073" s="70"/>
      <c r="K1073" s="70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</row>
    <row r="1074" spans="10:46" x14ac:dyDescent="0.5">
      <c r="J1074" s="70"/>
      <c r="K1074" s="70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</row>
    <row r="1075" spans="10:46" x14ac:dyDescent="0.5">
      <c r="J1075" s="70"/>
      <c r="K1075" s="70"/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</row>
    <row r="1076" spans="10:46" x14ac:dyDescent="0.5">
      <c r="J1076" s="70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</row>
    <row r="1077" spans="10:46" x14ac:dyDescent="0.5">
      <c r="J1077" s="70"/>
      <c r="K1077" s="70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</row>
    <row r="1078" spans="10:46" x14ac:dyDescent="0.5">
      <c r="J1078" s="70"/>
      <c r="K1078" s="70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</row>
    <row r="1079" spans="10:46" x14ac:dyDescent="0.5">
      <c r="J1079" s="70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</row>
    <row r="1080" spans="10:46" x14ac:dyDescent="0.5">
      <c r="J1080" s="70"/>
      <c r="K1080" s="70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</row>
    <row r="1081" spans="10:46" x14ac:dyDescent="0.5">
      <c r="J1081" s="70"/>
      <c r="K1081" s="70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</row>
    <row r="1082" spans="10:46" x14ac:dyDescent="0.5">
      <c r="J1082" s="70"/>
      <c r="K1082" s="70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</row>
    <row r="1083" spans="10:46" x14ac:dyDescent="0.5">
      <c r="J1083" s="70"/>
      <c r="K1083" s="70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</row>
    <row r="1084" spans="10:46" x14ac:dyDescent="0.5">
      <c r="J1084" s="70"/>
      <c r="K1084" s="70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</row>
    <row r="1085" spans="10:46" x14ac:dyDescent="0.5">
      <c r="J1085" s="70"/>
      <c r="K1085" s="70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</row>
    <row r="1086" spans="10:46" x14ac:dyDescent="0.5">
      <c r="J1086" s="70"/>
      <c r="K1086" s="70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</row>
    <row r="1087" spans="10:46" x14ac:dyDescent="0.5">
      <c r="J1087" s="70"/>
      <c r="K1087" s="70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</row>
    <row r="1088" spans="10:46" x14ac:dyDescent="0.5">
      <c r="J1088" s="70"/>
      <c r="K1088" s="70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</row>
    <row r="1089" spans="10:46" x14ac:dyDescent="0.5">
      <c r="J1089" s="70"/>
      <c r="K1089" s="70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</row>
    <row r="1090" spans="10:46" x14ac:dyDescent="0.5">
      <c r="J1090" s="70"/>
      <c r="K1090" s="70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</row>
    <row r="1091" spans="10:46" x14ac:dyDescent="0.5">
      <c r="J1091" s="70"/>
      <c r="K1091" s="70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</row>
    <row r="1092" spans="10:46" x14ac:dyDescent="0.5">
      <c r="J1092" s="70"/>
      <c r="K1092" s="70"/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</row>
    <row r="1093" spans="10:46" x14ac:dyDescent="0.5">
      <c r="J1093" s="70"/>
      <c r="K1093" s="70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</row>
    <row r="1094" spans="10:46" x14ac:dyDescent="0.5">
      <c r="J1094" s="70"/>
      <c r="K1094" s="70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</row>
    <row r="1095" spans="10:46" x14ac:dyDescent="0.5">
      <c r="J1095" s="70"/>
      <c r="K1095" s="70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</row>
    <row r="1096" spans="10:46" x14ac:dyDescent="0.5">
      <c r="J1096" s="70"/>
      <c r="K1096" s="70"/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</row>
    <row r="1097" spans="10:46" x14ac:dyDescent="0.5">
      <c r="J1097" s="70"/>
      <c r="K1097" s="70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</row>
    <row r="1098" spans="10:46" x14ac:dyDescent="0.5">
      <c r="J1098" s="70"/>
      <c r="K1098" s="70"/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</row>
    <row r="1099" spans="10:46" x14ac:dyDescent="0.5">
      <c r="J1099" s="70"/>
      <c r="K1099" s="70"/>
      <c r="L1099" s="70"/>
      <c r="M1099" s="70"/>
      <c r="N1099" s="70"/>
      <c r="O1099" s="70"/>
      <c r="P1099" s="70"/>
      <c r="Q1099" s="70"/>
      <c r="R1099" s="70"/>
      <c r="S1099" s="70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0"/>
      <c r="AQ1099" s="70"/>
      <c r="AR1099" s="70"/>
      <c r="AS1099" s="70"/>
      <c r="AT1099" s="70"/>
    </row>
    <row r="1100" spans="10:46" x14ac:dyDescent="0.5">
      <c r="J1100" s="70"/>
      <c r="K1100" s="70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</row>
    <row r="1101" spans="10:46" x14ac:dyDescent="0.5">
      <c r="J1101" s="70"/>
      <c r="K1101" s="70"/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</row>
    <row r="1102" spans="10:46" x14ac:dyDescent="0.5">
      <c r="J1102" s="70"/>
      <c r="K1102" s="70"/>
      <c r="L1102" s="70"/>
      <c r="M1102" s="70"/>
      <c r="N1102" s="70"/>
      <c r="O1102" s="70"/>
      <c r="P1102" s="70"/>
      <c r="Q1102" s="70"/>
      <c r="R1102" s="70"/>
      <c r="S1102" s="70"/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</row>
    <row r="1103" spans="10:46" x14ac:dyDescent="0.5">
      <c r="J1103" s="70"/>
      <c r="K1103" s="70"/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</row>
    <row r="1104" spans="10:46" x14ac:dyDescent="0.5">
      <c r="J1104" s="70"/>
      <c r="K1104" s="70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</row>
    <row r="1105" spans="10:46" x14ac:dyDescent="0.5">
      <c r="J1105" s="70"/>
      <c r="K1105" s="70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</row>
    <row r="1106" spans="10:46" x14ac:dyDescent="0.5"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</row>
    <row r="1107" spans="10:46" x14ac:dyDescent="0.5">
      <c r="J1107" s="70"/>
      <c r="K1107" s="70"/>
      <c r="L1107" s="70"/>
      <c r="M1107" s="70"/>
      <c r="N1107" s="70"/>
      <c r="O1107" s="70"/>
      <c r="P1107" s="70"/>
      <c r="Q1107" s="70"/>
      <c r="R1107" s="70"/>
      <c r="S1107" s="70"/>
      <c r="T1107" s="70"/>
      <c r="U1107" s="70"/>
      <c r="V1107" s="70"/>
      <c r="W1107" s="70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0"/>
      <c r="AQ1107" s="70"/>
      <c r="AR1107" s="70"/>
      <c r="AS1107" s="70"/>
      <c r="AT1107" s="70"/>
    </row>
    <row r="1108" spans="10:46" x14ac:dyDescent="0.5">
      <c r="J1108" s="70"/>
      <c r="K1108" s="70"/>
      <c r="L1108" s="70"/>
      <c r="M1108" s="70"/>
      <c r="N1108" s="70"/>
      <c r="O1108" s="70"/>
      <c r="P1108" s="70"/>
      <c r="Q1108" s="70"/>
      <c r="R1108" s="70"/>
      <c r="S1108" s="70"/>
      <c r="T1108" s="70"/>
      <c r="U1108" s="70"/>
      <c r="V1108" s="70"/>
      <c r="W1108" s="70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0"/>
      <c r="AQ1108" s="70"/>
      <c r="AR1108" s="70"/>
      <c r="AS1108" s="70"/>
      <c r="AT1108" s="70"/>
    </row>
    <row r="1109" spans="10:46" x14ac:dyDescent="0.5">
      <c r="J1109" s="70"/>
      <c r="K1109" s="70"/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70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0"/>
      <c r="AQ1109" s="70"/>
      <c r="AR1109" s="70"/>
      <c r="AS1109" s="70"/>
      <c r="AT1109" s="70"/>
    </row>
    <row r="1110" spans="10:46" x14ac:dyDescent="0.5">
      <c r="J1110" s="70"/>
      <c r="K1110" s="70"/>
      <c r="L1110" s="70"/>
      <c r="M1110" s="70"/>
      <c r="N1110" s="70"/>
      <c r="O1110" s="70"/>
      <c r="P1110" s="70"/>
      <c r="Q1110" s="70"/>
      <c r="R1110" s="70"/>
      <c r="S1110" s="70"/>
      <c r="T1110" s="70"/>
      <c r="U1110" s="70"/>
      <c r="V1110" s="70"/>
      <c r="W1110" s="70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0"/>
      <c r="AQ1110" s="70"/>
      <c r="AR1110" s="70"/>
      <c r="AS1110" s="70"/>
      <c r="AT1110" s="70"/>
    </row>
    <row r="1111" spans="10:46" x14ac:dyDescent="0.5">
      <c r="J1111" s="70"/>
      <c r="K1111" s="70"/>
      <c r="L1111" s="70"/>
      <c r="M1111" s="70"/>
      <c r="N1111" s="70"/>
      <c r="O1111" s="70"/>
      <c r="P1111" s="70"/>
      <c r="Q1111" s="70"/>
      <c r="R1111" s="70"/>
      <c r="S1111" s="70"/>
      <c r="T1111" s="70"/>
      <c r="U1111" s="70"/>
      <c r="V1111" s="70"/>
      <c r="W1111" s="70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0"/>
      <c r="AQ1111" s="70"/>
      <c r="AR1111" s="70"/>
      <c r="AS1111" s="70"/>
      <c r="AT1111" s="70"/>
    </row>
    <row r="1112" spans="10:46" x14ac:dyDescent="0.5">
      <c r="J1112" s="70"/>
      <c r="K1112" s="70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0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</row>
    <row r="1113" spans="10:46" x14ac:dyDescent="0.5">
      <c r="J1113" s="70"/>
      <c r="K1113" s="70"/>
      <c r="L1113" s="70"/>
      <c r="M1113" s="70"/>
      <c r="N1113" s="70"/>
      <c r="O1113" s="70"/>
      <c r="P1113" s="70"/>
      <c r="Q1113" s="70"/>
      <c r="R1113" s="70"/>
      <c r="S1113" s="70"/>
      <c r="T1113" s="70"/>
      <c r="U1113" s="70"/>
      <c r="V1113" s="70"/>
      <c r="W1113" s="70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</row>
    <row r="1114" spans="10:46" x14ac:dyDescent="0.5">
      <c r="J1114" s="70"/>
      <c r="K1114" s="70"/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</row>
    <row r="1115" spans="10:46" x14ac:dyDescent="0.5">
      <c r="J1115" s="70"/>
      <c r="K1115" s="70"/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70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</row>
    <row r="1116" spans="10:46" x14ac:dyDescent="0.5">
      <c r="J1116" s="70"/>
      <c r="K1116" s="70"/>
      <c r="L1116" s="70"/>
      <c r="M1116" s="70"/>
      <c r="N1116" s="70"/>
      <c r="O1116" s="70"/>
      <c r="P1116" s="70"/>
      <c r="Q1116" s="70"/>
      <c r="R1116" s="70"/>
      <c r="S1116" s="70"/>
      <c r="T1116" s="70"/>
      <c r="U1116" s="70"/>
      <c r="V1116" s="70"/>
      <c r="W1116" s="70"/>
      <c r="X1116" s="70"/>
      <c r="Y1116" s="70"/>
      <c r="Z1116" s="70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  <c r="AP1116" s="70"/>
      <c r="AQ1116" s="70"/>
      <c r="AR1116" s="70"/>
      <c r="AS1116" s="70"/>
      <c r="AT1116" s="70"/>
    </row>
    <row r="1117" spans="10:46" x14ac:dyDescent="0.5">
      <c r="J1117" s="70"/>
      <c r="K1117" s="70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  <c r="X1117" s="70"/>
      <c r="Y1117" s="70"/>
      <c r="Z1117" s="70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  <c r="AP1117" s="70"/>
      <c r="AQ1117" s="70"/>
      <c r="AR1117" s="70"/>
      <c r="AS1117" s="70"/>
      <c r="AT1117" s="70"/>
    </row>
    <row r="1118" spans="10:46" x14ac:dyDescent="0.5">
      <c r="J1118" s="70"/>
      <c r="K1118" s="70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  <c r="X1118" s="70"/>
      <c r="Y1118" s="70"/>
      <c r="Z1118" s="70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/>
      <c r="AM1118" s="70"/>
      <c r="AN1118" s="70"/>
      <c r="AO1118" s="70"/>
      <c r="AP1118" s="70"/>
      <c r="AQ1118" s="70"/>
      <c r="AR1118" s="70"/>
      <c r="AS1118" s="70"/>
      <c r="AT1118" s="70"/>
    </row>
    <row r="1119" spans="10:46" x14ac:dyDescent="0.5">
      <c r="J1119" s="70"/>
      <c r="K1119" s="70"/>
      <c r="L1119" s="70"/>
      <c r="M1119" s="70"/>
      <c r="N1119" s="70"/>
      <c r="O1119" s="70"/>
      <c r="P1119" s="70"/>
      <c r="Q1119" s="70"/>
      <c r="R1119" s="70"/>
      <c r="S1119" s="70"/>
      <c r="T1119" s="70"/>
      <c r="U1119" s="70"/>
      <c r="V1119" s="70"/>
      <c r="W1119" s="70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  <c r="AP1119" s="70"/>
      <c r="AQ1119" s="70"/>
      <c r="AR1119" s="70"/>
      <c r="AS1119" s="70"/>
      <c r="AT1119" s="70"/>
    </row>
    <row r="1120" spans="10:46" x14ac:dyDescent="0.5">
      <c r="J1120" s="70"/>
      <c r="K1120" s="70"/>
      <c r="L1120" s="70"/>
      <c r="M1120" s="70"/>
      <c r="N1120" s="70"/>
      <c r="O1120" s="70"/>
      <c r="P1120" s="70"/>
      <c r="Q1120" s="70"/>
      <c r="R1120" s="70"/>
      <c r="S1120" s="70"/>
      <c r="T1120" s="70"/>
      <c r="U1120" s="70"/>
      <c r="V1120" s="70"/>
      <c r="W1120" s="70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  <c r="AP1120" s="70"/>
      <c r="AQ1120" s="70"/>
      <c r="AR1120" s="70"/>
      <c r="AS1120" s="70"/>
      <c r="AT1120" s="70"/>
    </row>
    <row r="1121" spans="10:46" x14ac:dyDescent="0.5">
      <c r="J1121" s="70"/>
      <c r="K1121" s="70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0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  <c r="AP1121" s="70"/>
      <c r="AQ1121" s="70"/>
      <c r="AR1121" s="70"/>
      <c r="AS1121" s="70"/>
      <c r="AT1121" s="70"/>
    </row>
    <row r="1122" spans="10:46" x14ac:dyDescent="0.5">
      <c r="J1122" s="70"/>
      <c r="K1122" s="70"/>
      <c r="L1122" s="70"/>
      <c r="M1122" s="70"/>
      <c r="N1122" s="70"/>
      <c r="O1122" s="70"/>
      <c r="P1122" s="70"/>
      <c r="Q1122" s="70"/>
      <c r="R1122" s="70"/>
      <c r="S1122" s="70"/>
      <c r="T1122" s="70"/>
      <c r="U1122" s="70"/>
      <c r="V1122" s="70"/>
      <c r="W1122" s="70"/>
      <c r="X1122" s="70"/>
      <c r="Y1122" s="70"/>
      <c r="Z1122" s="70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/>
      <c r="AM1122" s="70"/>
      <c r="AN1122" s="70"/>
      <c r="AO1122" s="70"/>
      <c r="AP1122" s="70"/>
      <c r="AQ1122" s="70"/>
      <c r="AR1122" s="70"/>
      <c r="AS1122" s="70"/>
      <c r="AT1122" s="70"/>
    </row>
    <row r="1123" spans="10:46" x14ac:dyDescent="0.5">
      <c r="J1123" s="70"/>
      <c r="K1123" s="70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</row>
    <row r="1124" spans="10:46" x14ac:dyDescent="0.5"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</row>
    <row r="1125" spans="10:46" x14ac:dyDescent="0.5">
      <c r="J1125" s="70"/>
      <c r="K1125" s="70"/>
      <c r="L1125" s="70"/>
      <c r="M1125" s="70"/>
      <c r="N1125" s="70"/>
      <c r="O1125" s="70"/>
      <c r="P1125" s="70"/>
      <c r="Q1125" s="70"/>
      <c r="R1125" s="70"/>
      <c r="S1125" s="70"/>
      <c r="T1125" s="70"/>
      <c r="U1125" s="70"/>
      <c r="V1125" s="70"/>
      <c r="W1125" s="70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</row>
    <row r="1126" spans="10:46" x14ac:dyDescent="0.5">
      <c r="J1126" s="70"/>
      <c r="K1126" s="70"/>
      <c r="L1126" s="70"/>
      <c r="M1126" s="70"/>
      <c r="N1126" s="70"/>
      <c r="O1126" s="70"/>
      <c r="P1126" s="70"/>
      <c r="Q1126" s="70"/>
      <c r="R1126" s="70"/>
      <c r="S1126" s="70"/>
      <c r="T1126" s="70"/>
      <c r="U1126" s="70"/>
      <c r="V1126" s="70"/>
      <c r="W1126" s="70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</row>
    <row r="1127" spans="10:46" x14ac:dyDescent="0.5">
      <c r="J1127" s="70"/>
      <c r="K1127" s="70"/>
      <c r="L1127" s="70"/>
      <c r="M1127" s="70"/>
      <c r="N1127" s="70"/>
      <c r="O1127" s="70"/>
      <c r="P1127" s="70"/>
      <c r="Q1127" s="70"/>
      <c r="R1127" s="70"/>
      <c r="S1127" s="70"/>
      <c r="T1127" s="70"/>
      <c r="U1127" s="70"/>
      <c r="V1127" s="70"/>
      <c r="W1127" s="70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0"/>
      <c r="AQ1127" s="70"/>
      <c r="AR1127" s="70"/>
      <c r="AS1127" s="70"/>
      <c r="AT1127" s="70"/>
    </row>
    <row r="1128" spans="10:46" x14ac:dyDescent="0.5">
      <c r="J1128" s="70"/>
      <c r="K1128" s="70"/>
      <c r="L1128" s="70"/>
      <c r="M1128" s="70"/>
      <c r="N1128" s="70"/>
      <c r="O1128" s="70"/>
      <c r="P1128" s="70"/>
      <c r="Q1128" s="70"/>
      <c r="R1128" s="70"/>
      <c r="S1128" s="70"/>
      <c r="T1128" s="70"/>
      <c r="U1128" s="70"/>
      <c r="V1128" s="70"/>
      <c r="W1128" s="70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0"/>
      <c r="AQ1128" s="70"/>
      <c r="AR1128" s="70"/>
      <c r="AS1128" s="70"/>
      <c r="AT1128" s="70"/>
    </row>
    <row r="1129" spans="10:46" x14ac:dyDescent="0.5">
      <c r="J1129" s="70"/>
      <c r="K1129" s="70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0"/>
      <c r="AQ1129" s="70"/>
      <c r="AR1129" s="70"/>
      <c r="AS1129" s="70"/>
      <c r="AT1129" s="70"/>
    </row>
    <row r="1130" spans="10:46" x14ac:dyDescent="0.5">
      <c r="J1130" s="70"/>
      <c r="K1130" s="70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</row>
    <row r="1131" spans="10:46" x14ac:dyDescent="0.5"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</row>
    <row r="1132" spans="10:46" x14ac:dyDescent="0.5">
      <c r="J1132" s="70"/>
      <c r="K1132" s="70"/>
      <c r="L1132" s="70"/>
      <c r="M1132" s="70"/>
      <c r="N1132" s="70"/>
      <c r="O1132" s="70"/>
      <c r="P1132" s="70"/>
      <c r="Q1132" s="70"/>
      <c r="R1132" s="70"/>
      <c r="S1132" s="70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</row>
    <row r="1133" spans="10:46" x14ac:dyDescent="0.5">
      <c r="J1133" s="70"/>
      <c r="K1133" s="70"/>
      <c r="L1133" s="70"/>
      <c r="M1133" s="70"/>
      <c r="N1133" s="70"/>
      <c r="O1133" s="70"/>
      <c r="P1133" s="70"/>
      <c r="Q1133" s="70"/>
      <c r="R1133" s="70"/>
      <c r="S1133" s="70"/>
      <c r="T1133" s="70"/>
      <c r="U1133" s="70"/>
      <c r="V1133" s="70"/>
      <c r="W1133" s="70"/>
      <c r="X1133" s="70"/>
      <c r="Y1133" s="70"/>
      <c r="Z1133" s="70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  <c r="AP1133" s="70"/>
      <c r="AQ1133" s="70"/>
      <c r="AR1133" s="70"/>
      <c r="AS1133" s="70"/>
      <c r="AT1133" s="70"/>
    </row>
    <row r="1134" spans="10:46" x14ac:dyDescent="0.5">
      <c r="J1134" s="70"/>
      <c r="K1134" s="70"/>
      <c r="L1134" s="70"/>
      <c r="M1134" s="70"/>
      <c r="N1134" s="70"/>
      <c r="O1134" s="70"/>
      <c r="P1134" s="70"/>
      <c r="Q1134" s="70"/>
      <c r="R1134" s="70"/>
      <c r="S1134" s="70"/>
      <c r="T1134" s="70"/>
      <c r="U1134" s="70"/>
      <c r="V1134" s="70"/>
      <c r="W1134" s="70"/>
      <c r="X1134" s="70"/>
      <c r="Y1134" s="70"/>
      <c r="Z1134" s="70"/>
      <c r="AA1134" s="70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70"/>
      <c r="AL1134" s="70"/>
      <c r="AM1134" s="70"/>
      <c r="AN1134" s="70"/>
      <c r="AO1134" s="70"/>
      <c r="AP1134" s="70"/>
      <c r="AQ1134" s="70"/>
      <c r="AR1134" s="70"/>
      <c r="AS1134" s="70"/>
      <c r="AT1134" s="70"/>
    </row>
    <row r="1135" spans="10:46" x14ac:dyDescent="0.5">
      <c r="J1135" s="70"/>
      <c r="K1135" s="70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70"/>
      <c r="X1135" s="70"/>
      <c r="Y1135" s="70"/>
      <c r="Z1135" s="70"/>
      <c r="AA1135" s="70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70"/>
      <c r="AL1135" s="70"/>
      <c r="AM1135" s="70"/>
      <c r="AN1135" s="70"/>
      <c r="AO1135" s="70"/>
      <c r="AP1135" s="70"/>
      <c r="AQ1135" s="70"/>
      <c r="AR1135" s="70"/>
      <c r="AS1135" s="70"/>
      <c r="AT1135" s="70"/>
    </row>
    <row r="1136" spans="10:46" x14ac:dyDescent="0.5"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</row>
    <row r="1137" spans="10:46" x14ac:dyDescent="0.5"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</row>
    <row r="1138" spans="10:46" x14ac:dyDescent="0.5">
      <c r="J1138" s="70"/>
      <c r="K1138" s="70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0"/>
      <c r="AQ1138" s="70"/>
      <c r="AR1138" s="70"/>
      <c r="AS1138" s="70"/>
      <c r="AT1138" s="70"/>
    </row>
    <row r="1139" spans="10:46" x14ac:dyDescent="0.5"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</row>
    <row r="1140" spans="10:46" x14ac:dyDescent="0.5">
      <c r="J1140" s="70"/>
      <c r="K1140" s="70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</row>
    <row r="1141" spans="10:46" x14ac:dyDescent="0.5"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</row>
    <row r="1142" spans="10:46" x14ac:dyDescent="0.5"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</row>
    <row r="1143" spans="10:46" x14ac:dyDescent="0.5"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</row>
    <row r="1144" spans="10:46" x14ac:dyDescent="0.5"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</row>
    <row r="1145" spans="10:46" x14ac:dyDescent="0.5">
      <c r="J1145" s="70"/>
      <c r="K1145" s="70"/>
      <c r="L1145" s="70"/>
      <c r="M1145" s="70"/>
      <c r="N1145" s="70"/>
      <c r="O1145" s="70"/>
      <c r="P1145" s="70"/>
      <c r="Q1145" s="70"/>
      <c r="R1145" s="70"/>
      <c r="S1145" s="70"/>
      <c r="T1145" s="70"/>
      <c r="U1145" s="70"/>
      <c r="V1145" s="70"/>
      <c r="W1145" s="70"/>
      <c r="X1145" s="70"/>
      <c r="Y1145" s="70"/>
      <c r="Z1145" s="70"/>
      <c r="AA1145" s="70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70"/>
      <c r="AL1145" s="70"/>
      <c r="AM1145" s="70"/>
      <c r="AN1145" s="70"/>
      <c r="AO1145" s="70"/>
      <c r="AP1145" s="70"/>
      <c r="AQ1145" s="70"/>
      <c r="AR1145" s="70"/>
      <c r="AS1145" s="70"/>
      <c r="AT1145" s="70"/>
    </row>
    <row r="1146" spans="10:46" x14ac:dyDescent="0.5">
      <c r="J1146" s="70"/>
      <c r="K1146" s="70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70"/>
      <c r="X1146" s="70"/>
      <c r="Y1146" s="70"/>
      <c r="Z1146" s="70"/>
      <c r="AA1146" s="70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70"/>
      <c r="AL1146" s="70"/>
      <c r="AM1146" s="70"/>
      <c r="AN1146" s="70"/>
      <c r="AO1146" s="70"/>
      <c r="AP1146" s="70"/>
      <c r="AQ1146" s="70"/>
      <c r="AR1146" s="70"/>
      <c r="AS1146" s="70"/>
      <c r="AT1146" s="70"/>
    </row>
    <row r="1147" spans="10:46" x14ac:dyDescent="0.5">
      <c r="J1147" s="70"/>
      <c r="K1147" s="70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  <c r="X1147" s="70"/>
      <c r="Y1147" s="70"/>
      <c r="Z1147" s="70"/>
      <c r="AA1147" s="70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70"/>
      <c r="AL1147" s="70"/>
      <c r="AM1147" s="70"/>
      <c r="AN1147" s="70"/>
      <c r="AO1147" s="70"/>
      <c r="AP1147" s="70"/>
      <c r="AQ1147" s="70"/>
      <c r="AR1147" s="70"/>
      <c r="AS1147" s="70"/>
      <c r="AT1147" s="70"/>
    </row>
    <row r="1148" spans="10:46" x14ac:dyDescent="0.5"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/>
      <c r="AM1148" s="70"/>
      <c r="AN1148" s="70"/>
      <c r="AO1148" s="70"/>
      <c r="AP1148" s="70"/>
      <c r="AQ1148" s="70"/>
      <c r="AR1148" s="70"/>
      <c r="AS1148" s="70"/>
      <c r="AT1148" s="70"/>
    </row>
    <row r="1149" spans="10:46" x14ac:dyDescent="0.5"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</row>
    <row r="1150" spans="10:46" x14ac:dyDescent="0.5"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</row>
    <row r="1151" spans="10:46" x14ac:dyDescent="0.5">
      <c r="J1151" s="70"/>
      <c r="K1151" s="70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  <c r="AP1151" s="70"/>
      <c r="AQ1151" s="70"/>
      <c r="AR1151" s="70"/>
      <c r="AS1151" s="70"/>
      <c r="AT1151" s="70"/>
    </row>
    <row r="1152" spans="10:46" x14ac:dyDescent="0.5">
      <c r="J1152" s="70"/>
      <c r="K1152" s="70"/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0"/>
      <c r="W1152" s="70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</row>
    <row r="1153" spans="10:46" x14ac:dyDescent="0.5">
      <c r="J1153" s="70"/>
      <c r="K1153" s="70"/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</row>
    <row r="1154" spans="10:46" x14ac:dyDescent="0.5">
      <c r="J1154" s="70"/>
      <c r="K1154" s="70"/>
      <c r="L1154" s="70"/>
      <c r="M1154" s="70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</row>
    <row r="1155" spans="10:46" x14ac:dyDescent="0.5">
      <c r="J1155" s="70"/>
      <c r="K1155" s="70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</row>
    <row r="1156" spans="10:46" x14ac:dyDescent="0.5"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</row>
    <row r="1157" spans="10:46" x14ac:dyDescent="0.5"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</row>
    <row r="1158" spans="10:46" x14ac:dyDescent="0.5">
      <c r="J1158" s="70"/>
      <c r="K1158" s="70"/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</row>
    <row r="1159" spans="10:46" x14ac:dyDescent="0.5"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</row>
    <row r="1160" spans="10:46" x14ac:dyDescent="0.5"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</row>
    <row r="1161" spans="10:46" x14ac:dyDescent="0.5"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</row>
    <row r="1162" spans="10:46" x14ac:dyDescent="0.5"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</row>
    <row r="1163" spans="10:46" x14ac:dyDescent="0.5"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</row>
    <row r="1164" spans="10:46" x14ac:dyDescent="0.5">
      <c r="J1164" s="70"/>
      <c r="K1164" s="70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</row>
    <row r="1165" spans="10:46" x14ac:dyDescent="0.5"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</row>
    <row r="1166" spans="10:46" x14ac:dyDescent="0.5"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</row>
    <row r="1167" spans="10:46" x14ac:dyDescent="0.5">
      <c r="J1167" s="70"/>
      <c r="K1167" s="70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</row>
    <row r="1168" spans="10:46" x14ac:dyDescent="0.5">
      <c r="J1168" s="70"/>
      <c r="K1168" s="70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</row>
    <row r="1169" spans="10:46" x14ac:dyDescent="0.5">
      <c r="J1169" s="70"/>
      <c r="K1169" s="70"/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</row>
    <row r="1170" spans="10:46" x14ac:dyDescent="0.5">
      <c r="J1170" s="70"/>
      <c r="K1170" s="70"/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</row>
    <row r="1171" spans="10:46" x14ac:dyDescent="0.5">
      <c r="J1171" s="70"/>
      <c r="K1171" s="70"/>
      <c r="L1171" s="70"/>
      <c r="M1171" s="70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</row>
    <row r="1172" spans="10:46" x14ac:dyDescent="0.5">
      <c r="J1172" s="70"/>
      <c r="K1172" s="70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</row>
    <row r="1173" spans="10:46" x14ac:dyDescent="0.5"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</row>
    <row r="1174" spans="10:46" x14ac:dyDescent="0.5"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</row>
    <row r="1175" spans="10:46" x14ac:dyDescent="0.5"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</row>
    <row r="1176" spans="10:46" x14ac:dyDescent="0.5">
      <c r="J1176" s="70"/>
      <c r="K1176" s="70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</row>
    <row r="1177" spans="10:46" x14ac:dyDescent="0.5">
      <c r="J1177" s="70"/>
      <c r="K1177" s="70"/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</row>
    <row r="1178" spans="10:46" x14ac:dyDescent="0.5">
      <c r="J1178" s="70"/>
      <c r="K1178" s="70"/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</row>
    <row r="1179" spans="10:46" x14ac:dyDescent="0.5"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</row>
    <row r="1180" spans="10:46" x14ac:dyDescent="0.5"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</row>
    <row r="1181" spans="10:46" x14ac:dyDescent="0.5">
      <c r="J1181" s="70"/>
      <c r="K1181" s="70"/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</row>
    <row r="1182" spans="10:46" x14ac:dyDescent="0.5">
      <c r="J1182" s="70"/>
      <c r="K1182" s="70"/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</row>
    <row r="1183" spans="10:46" x14ac:dyDescent="0.5">
      <c r="J1183" s="70"/>
      <c r="K1183" s="70"/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</row>
    <row r="1184" spans="10:46" x14ac:dyDescent="0.5"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</row>
    <row r="1185" spans="10:46" x14ac:dyDescent="0.5"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</row>
    <row r="1186" spans="10:46" x14ac:dyDescent="0.5">
      <c r="J1186" s="70"/>
      <c r="K1186" s="70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</row>
    <row r="1187" spans="10:46" x14ac:dyDescent="0.5"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</row>
    <row r="1188" spans="10:46" x14ac:dyDescent="0.5">
      <c r="J1188" s="70"/>
      <c r="K1188" s="70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</row>
    <row r="1189" spans="10:46" x14ac:dyDescent="0.5">
      <c r="J1189" s="70"/>
      <c r="K1189" s="70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</row>
    <row r="1190" spans="10:46" x14ac:dyDescent="0.5"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</row>
    <row r="1191" spans="10:46" x14ac:dyDescent="0.5">
      <c r="J1191" s="70"/>
      <c r="K1191" s="70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</row>
    <row r="1192" spans="10:46" x14ac:dyDescent="0.5"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</row>
    <row r="1193" spans="10:46" x14ac:dyDescent="0.5"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</row>
    <row r="1194" spans="10:46" x14ac:dyDescent="0.5"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</row>
    <row r="1195" spans="10:46" x14ac:dyDescent="0.5"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</row>
    <row r="1196" spans="10:46" x14ac:dyDescent="0.5"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</row>
    <row r="1197" spans="10:46" x14ac:dyDescent="0.5"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</row>
    <row r="1198" spans="10:46" x14ac:dyDescent="0.5"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</row>
    <row r="1199" spans="10:46" x14ac:dyDescent="0.5"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</row>
    <row r="1200" spans="10:46" x14ac:dyDescent="0.5">
      <c r="J1200" s="70"/>
      <c r="K1200" s="70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</row>
    <row r="1201" spans="10:46" x14ac:dyDescent="0.5">
      <c r="J1201" s="70"/>
      <c r="K1201" s="70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</row>
    <row r="1202" spans="10:46" x14ac:dyDescent="0.5">
      <c r="J1202" s="70"/>
      <c r="K1202" s="70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</row>
    <row r="1203" spans="10:46" x14ac:dyDescent="0.5"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</row>
    <row r="1204" spans="10:46" x14ac:dyDescent="0.5"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</row>
    <row r="1205" spans="10:46" x14ac:dyDescent="0.5"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</row>
    <row r="1206" spans="10:46" x14ac:dyDescent="0.5">
      <c r="J1206" s="70"/>
      <c r="K1206" s="70"/>
      <c r="L1206" s="70"/>
      <c r="M1206" s="70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</row>
    <row r="1207" spans="10:46" x14ac:dyDescent="0.5">
      <c r="J1207" s="70"/>
      <c r="K1207" s="70"/>
      <c r="L1207" s="70"/>
      <c r="M1207" s="70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</row>
    <row r="1208" spans="10:46" x14ac:dyDescent="0.5">
      <c r="J1208" s="70"/>
      <c r="K1208" s="70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</row>
    <row r="1209" spans="10:46" x14ac:dyDescent="0.5"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</row>
    <row r="1210" spans="10:46" x14ac:dyDescent="0.5"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</row>
    <row r="1211" spans="10:46" x14ac:dyDescent="0.5"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</row>
    <row r="1212" spans="10:46" x14ac:dyDescent="0.5"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</row>
    <row r="1213" spans="10:46" x14ac:dyDescent="0.5"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</row>
    <row r="1214" spans="10:46" x14ac:dyDescent="0.5"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</row>
    <row r="1215" spans="10:46" x14ac:dyDescent="0.5"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</row>
    <row r="1216" spans="10:46" x14ac:dyDescent="0.5">
      <c r="J1216" s="70"/>
      <c r="K1216" s="70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</row>
    <row r="1217" spans="10:46" x14ac:dyDescent="0.5"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</row>
    <row r="1218" spans="10:46" x14ac:dyDescent="0.5"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</row>
    <row r="1219" spans="10:46" x14ac:dyDescent="0.5"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</row>
    <row r="1220" spans="10:46" x14ac:dyDescent="0.5"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</row>
    <row r="1221" spans="10:46" x14ac:dyDescent="0.5">
      <c r="J1221" s="70"/>
      <c r="K1221" s="70"/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</row>
    <row r="1222" spans="10:46" x14ac:dyDescent="0.5">
      <c r="J1222" s="70"/>
      <c r="K1222" s="70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</row>
    <row r="1223" spans="10:46" x14ac:dyDescent="0.5"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</row>
    <row r="1224" spans="10:46" x14ac:dyDescent="0.5">
      <c r="J1224" s="70"/>
      <c r="K1224" s="70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</row>
    <row r="1225" spans="10:46" x14ac:dyDescent="0.5">
      <c r="J1225" s="70"/>
      <c r="K1225" s="70"/>
      <c r="L1225" s="70"/>
      <c r="M1225" s="70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</row>
    <row r="1226" spans="10:46" x14ac:dyDescent="0.5">
      <c r="J1226" s="70"/>
      <c r="K1226" s="70"/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</row>
    <row r="1227" spans="10:46" x14ac:dyDescent="0.5">
      <c r="J1227" s="70"/>
      <c r="K1227" s="70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</row>
    <row r="1228" spans="10:46" x14ac:dyDescent="0.5"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</row>
    <row r="1229" spans="10:46" x14ac:dyDescent="0.5">
      <c r="J1229" s="70"/>
      <c r="K1229" s="70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</row>
    <row r="1230" spans="10:46" x14ac:dyDescent="0.5">
      <c r="J1230" s="70"/>
      <c r="K1230" s="70"/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</row>
    <row r="1231" spans="10:46" x14ac:dyDescent="0.5"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</row>
    <row r="1232" spans="10:46" x14ac:dyDescent="0.5">
      <c r="J1232" s="70"/>
      <c r="K1232" s="70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</row>
    <row r="1233" spans="10:46" x14ac:dyDescent="0.5">
      <c r="J1233" s="70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</row>
    <row r="1234" spans="10:46" x14ac:dyDescent="0.5">
      <c r="J1234" s="70"/>
      <c r="K1234" s="70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</row>
    <row r="1235" spans="10:46" x14ac:dyDescent="0.5">
      <c r="J1235" s="70"/>
      <c r="K1235" s="70"/>
      <c r="L1235" s="70"/>
      <c r="M1235" s="70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</row>
    <row r="1236" spans="10:46" x14ac:dyDescent="0.5">
      <c r="J1236" s="70"/>
      <c r="K1236" s="70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</row>
    <row r="1237" spans="10:46" x14ac:dyDescent="0.5">
      <c r="J1237" s="70"/>
      <c r="K1237" s="70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</row>
    <row r="1238" spans="10:46" x14ac:dyDescent="0.5"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</row>
    <row r="1239" spans="10:46" x14ac:dyDescent="0.5">
      <c r="J1239" s="70"/>
      <c r="K1239" s="70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</row>
    <row r="1240" spans="10:46" x14ac:dyDescent="0.5">
      <c r="J1240" s="70"/>
      <c r="K1240" s="70"/>
      <c r="L1240" s="70"/>
      <c r="M1240" s="70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</row>
    <row r="1241" spans="10:46" x14ac:dyDescent="0.5">
      <c r="J1241" s="70"/>
      <c r="K1241" s="70"/>
      <c r="L1241" s="70"/>
      <c r="M1241" s="70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</row>
    <row r="1242" spans="10:46" x14ac:dyDescent="0.5">
      <c r="J1242" s="70"/>
      <c r="K1242" s="70"/>
      <c r="L1242" s="70"/>
      <c r="M1242" s="70"/>
      <c r="N1242" s="70"/>
      <c r="O1242" s="70"/>
      <c r="P1242" s="70"/>
      <c r="Q1242" s="70"/>
      <c r="R1242" s="70"/>
      <c r="S1242" s="70"/>
      <c r="T1242" s="70"/>
      <c r="U1242" s="70"/>
      <c r="V1242" s="70"/>
      <c r="W1242" s="70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</row>
    <row r="1243" spans="10:46" x14ac:dyDescent="0.5">
      <c r="J1243" s="70"/>
      <c r="K1243" s="70"/>
      <c r="L1243" s="70"/>
      <c r="M1243" s="70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</row>
    <row r="1244" spans="10:46" x14ac:dyDescent="0.5">
      <c r="J1244" s="70"/>
      <c r="K1244" s="70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</row>
    <row r="1245" spans="10:46" x14ac:dyDescent="0.5">
      <c r="J1245" s="70"/>
      <c r="K1245" s="70"/>
      <c r="L1245" s="70"/>
      <c r="M1245" s="70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</row>
    <row r="1246" spans="10:46" x14ac:dyDescent="0.5">
      <c r="J1246" s="70"/>
      <c r="K1246" s="70"/>
      <c r="L1246" s="70"/>
      <c r="M1246" s="70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</row>
    <row r="1247" spans="10:46" x14ac:dyDescent="0.5">
      <c r="J1247" s="70"/>
      <c r="K1247" s="70"/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</row>
    <row r="1248" spans="10:46" x14ac:dyDescent="0.5">
      <c r="J1248" s="70"/>
      <c r="K1248" s="70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</row>
    <row r="1249" spans="10:46" x14ac:dyDescent="0.5">
      <c r="J1249" s="70"/>
      <c r="K1249" s="70"/>
      <c r="L1249" s="70"/>
      <c r="M1249" s="70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</row>
    <row r="1250" spans="10:46" x14ac:dyDescent="0.5">
      <c r="J1250" s="70"/>
      <c r="K1250" s="70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</row>
    <row r="1251" spans="10:46" x14ac:dyDescent="0.5">
      <c r="J1251" s="70"/>
      <c r="K1251" s="70"/>
      <c r="L1251" s="70"/>
      <c r="M1251" s="70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</row>
    <row r="1252" spans="10:46" x14ac:dyDescent="0.5">
      <c r="J1252" s="70"/>
      <c r="K1252" s="70"/>
      <c r="L1252" s="70"/>
      <c r="M1252" s="70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</row>
    <row r="1253" spans="10:46" x14ac:dyDescent="0.5">
      <c r="J1253" s="70"/>
      <c r="K1253" s="70"/>
      <c r="L1253" s="70"/>
      <c r="M1253" s="70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</row>
    <row r="1254" spans="10:46" x14ac:dyDescent="0.5">
      <c r="J1254" s="70"/>
      <c r="K1254" s="70"/>
      <c r="L1254" s="70"/>
      <c r="M1254" s="70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</row>
    <row r="1255" spans="10:46" x14ac:dyDescent="0.5">
      <c r="J1255" s="70"/>
      <c r="K1255" s="70"/>
      <c r="L1255" s="70"/>
      <c r="M1255" s="70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</row>
    <row r="1256" spans="10:46" x14ac:dyDescent="0.5">
      <c r="J1256" s="70"/>
      <c r="K1256" s="70"/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</row>
    <row r="1257" spans="10:46" x14ac:dyDescent="0.5">
      <c r="J1257" s="70"/>
      <c r="K1257" s="70"/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</row>
    <row r="1258" spans="10:46" x14ac:dyDescent="0.5">
      <c r="J1258" s="70"/>
      <c r="K1258" s="70"/>
      <c r="L1258" s="70"/>
      <c r="M1258" s="70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</row>
    <row r="1259" spans="10:46" x14ac:dyDescent="0.5">
      <c r="J1259" s="70"/>
      <c r="K1259" s="70"/>
      <c r="L1259" s="70"/>
      <c r="M1259" s="70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</row>
    <row r="1260" spans="10:46" x14ac:dyDescent="0.5">
      <c r="J1260" s="70"/>
      <c r="K1260" s="70"/>
      <c r="L1260" s="70"/>
      <c r="M1260" s="70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</row>
    <row r="1261" spans="10:46" x14ac:dyDescent="0.5">
      <c r="J1261" s="70"/>
      <c r="K1261" s="70"/>
      <c r="L1261" s="70"/>
      <c r="M1261" s="70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</row>
    <row r="1262" spans="10:46" x14ac:dyDescent="0.5">
      <c r="J1262" s="70"/>
      <c r="K1262" s="70"/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</row>
    <row r="1263" spans="10:46" x14ac:dyDescent="0.5">
      <c r="J1263" s="70"/>
      <c r="K1263" s="70"/>
      <c r="L1263" s="70"/>
      <c r="M1263" s="70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</row>
    <row r="1264" spans="10:46" x14ac:dyDescent="0.5">
      <c r="J1264" s="70"/>
      <c r="K1264" s="70"/>
      <c r="L1264" s="70"/>
      <c r="M1264" s="70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</row>
    <row r="1265" spans="10:46" x14ac:dyDescent="0.5">
      <c r="J1265" s="70"/>
      <c r="K1265" s="70"/>
      <c r="L1265" s="70"/>
      <c r="M1265" s="70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</row>
    <row r="1266" spans="10:46" x14ac:dyDescent="0.5">
      <c r="J1266" s="70"/>
      <c r="K1266" s="70"/>
      <c r="L1266" s="70"/>
      <c r="M1266" s="70"/>
      <c r="N1266" s="70"/>
      <c r="O1266" s="70"/>
      <c r="P1266" s="70"/>
      <c r="Q1266" s="70"/>
      <c r="R1266" s="70"/>
      <c r="S1266" s="70"/>
      <c r="T1266" s="70"/>
      <c r="U1266" s="70"/>
      <c r="V1266" s="70"/>
      <c r="W1266" s="70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  <c r="AP1266" s="70"/>
      <c r="AQ1266" s="70"/>
      <c r="AR1266" s="70"/>
      <c r="AS1266" s="70"/>
      <c r="AT1266" s="70"/>
    </row>
    <row r="1267" spans="10:46" x14ac:dyDescent="0.5">
      <c r="J1267" s="70"/>
      <c r="K1267" s="70"/>
      <c r="L1267" s="70"/>
      <c r="M1267" s="70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</row>
    <row r="1268" spans="10:46" x14ac:dyDescent="0.5">
      <c r="J1268" s="70"/>
      <c r="K1268" s="70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</row>
    <row r="1269" spans="10:46" x14ac:dyDescent="0.5">
      <c r="J1269" s="70"/>
      <c r="K1269" s="70"/>
      <c r="L1269" s="70"/>
      <c r="M1269" s="70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</row>
    <row r="1270" spans="10:46" x14ac:dyDescent="0.5">
      <c r="J1270" s="70"/>
      <c r="K1270" s="70"/>
      <c r="L1270" s="70"/>
      <c r="M1270" s="70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</row>
    <row r="1271" spans="10:46" x14ac:dyDescent="0.5">
      <c r="J1271" s="70"/>
      <c r="K1271" s="70"/>
      <c r="L1271" s="70"/>
      <c r="M1271" s="70"/>
      <c r="N1271" s="70"/>
      <c r="O1271" s="70"/>
      <c r="P1271" s="70"/>
      <c r="Q1271" s="70"/>
      <c r="R1271" s="70"/>
      <c r="S1271" s="70"/>
      <c r="T1271" s="70"/>
      <c r="U1271" s="70"/>
      <c r="V1271" s="70"/>
      <c r="W1271" s="70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</row>
    <row r="1272" spans="10:46" x14ac:dyDescent="0.5">
      <c r="J1272" s="70"/>
      <c r="K1272" s="70"/>
      <c r="L1272" s="70"/>
      <c r="M1272" s="70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</row>
    <row r="1273" spans="10:46" x14ac:dyDescent="0.5">
      <c r="J1273" s="70"/>
      <c r="K1273" s="70"/>
      <c r="L1273" s="70"/>
      <c r="M1273" s="70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</row>
    <row r="1274" spans="10:46" x14ac:dyDescent="0.5">
      <c r="J1274" s="70"/>
      <c r="K1274" s="70"/>
      <c r="L1274" s="70"/>
      <c r="M1274" s="70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</row>
    <row r="1275" spans="10:46" x14ac:dyDescent="0.5">
      <c r="J1275" s="70"/>
      <c r="K1275" s="70"/>
      <c r="L1275" s="70"/>
      <c r="M1275" s="70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</row>
    <row r="1276" spans="10:46" x14ac:dyDescent="0.5">
      <c r="J1276" s="70"/>
      <c r="K1276" s="70"/>
      <c r="L1276" s="70"/>
      <c r="M1276" s="70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</row>
    <row r="1277" spans="10:46" x14ac:dyDescent="0.5">
      <c r="J1277" s="70"/>
      <c r="K1277" s="70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</row>
    <row r="1278" spans="10:46" x14ac:dyDescent="0.5">
      <c r="J1278" s="70"/>
      <c r="K1278" s="70"/>
      <c r="L1278" s="70"/>
      <c r="M1278" s="70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</row>
    <row r="1279" spans="10:46" x14ac:dyDescent="0.5">
      <c r="J1279" s="70"/>
      <c r="K1279" s="70"/>
      <c r="L1279" s="70"/>
      <c r="M1279" s="70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</row>
    <row r="1280" spans="10:46" x14ac:dyDescent="0.5">
      <c r="J1280" s="70"/>
      <c r="K1280" s="70"/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70"/>
      <c r="X1280" s="70"/>
      <c r="Y1280" s="70"/>
      <c r="Z1280" s="70"/>
      <c r="AA1280" s="70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  <c r="AP1280" s="70"/>
      <c r="AQ1280" s="70"/>
      <c r="AR1280" s="70"/>
      <c r="AS1280" s="70"/>
      <c r="AT1280" s="70"/>
    </row>
    <row r="1281" spans="10:46" x14ac:dyDescent="0.5">
      <c r="J1281" s="70"/>
      <c r="K1281" s="70"/>
      <c r="L1281" s="70"/>
      <c r="M1281" s="70"/>
      <c r="N1281" s="70"/>
      <c r="O1281" s="70"/>
      <c r="P1281" s="70"/>
      <c r="Q1281" s="70"/>
      <c r="R1281" s="70"/>
      <c r="S1281" s="70"/>
      <c r="T1281" s="70"/>
      <c r="U1281" s="70"/>
      <c r="V1281" s="70"/>
      <c r="W1281" s="70"/>
      <c r="X1281" s="70"/>
      <c r="Y1281" s="70"/>
      <c r="Z1281" s="70"/>
      <c r="AA1281" s="70"/>
      <c r="AB1281" s="70"/>
      <c r="AC1281" s="70"/>
      <c r="AD1281" s="70"/>
      <c r="AE1281" s="70"/>
      <c r="AF1281" s="70"/>
      <c r="AG1281" s="70"/>
      <c r="AH1281" s="70"/>
      <c r="AI1281" s="70"/>
      <c r="AJ1281" s="70"/>
      <c r="AK1281" s="70"/>
      <c r="AL1281" s="70"/>
      <c r="AM1281" s="70"/>
      <c r="AN1281" s="70"/>
      <c r="AO1281" s="70"/>
      <c r="AP1281" s="70"/>
      <c r="AQ1281" s="70"/>
      <c r="AR1281" s="70"/>
      <c r="AS1281" s="70"/>
      <c r="AT1281" s="70"/>
    </row>
    <row r="1282" spans="10:46" x14ac:dyDescent="0.5">
      <c r="J1282" s="70"/>
      <c r="K1282" s="70"/>
      <c r="L1282" s="70"/>
      <c r="M1282" s="70"/>
      <c r="N1282" s="70"/>
      <c r="O1282" s="70"/>
      <c r="P1282" s="70"/>
      <c r="Q1282" s="70"/>
      <c r="R1282" s="70"/>
      <c r="S1282" s="70"/>
      <c r="T1282" s="70"/>
      <c r="U1282" s="70"/>
      <c r="V1282" s="70"/>
      <c r="W1282" s="70"/>
      <c r="X1282" s="70"/>
      <c r="Y1282" s="70"/>
      <c r="Z1282" s="70"/>
      <c r="AA1282" s="70"/>
      <c r="AB1282" s="70"/>
      <c r="AC1282" s="70"/>
      <c r="AD1282" s="70"/>
      <c r="AE1282" s="70"/>
      <c r="AF1282" s="70"/>
      <c r="AG1282" s="70"/>
      <c r="AH1282" s="70"/>
      <c r="AI1282" s="70"/>
      <c r="AJ1282" s="70"/>
      <c r="AK1282" s="70"/>
      <c r="AL1282" s="70"/>
      <c r="AM1282" s="70"/>
      <c r="AN1282" s="70"/>
      <c r="AO1282" s="70"/>
      <c r="AP1282" s="70"/>
      <c r="AQ1282" s="70"/>
      <c r="AR1282" s="70"/>
      <c r="AS1282" s="70"/>
      <c r="AT1282" s="70"/>
    </row>
    <row r="1283" spans="10:46" x14ac:dyDescent="0.5">
      <c r="J1283" s="70"/>
      <c r="K1283" s="70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0"/>
      <c r="X1283" s="70"/>
      <c r="Y1283" s="70"/>
      <c r="Z1283" s="70"/>
      <c r="AA1283" s="70"/>
      <c r="AB1283" s="70"/>
      <c r="AC1283" s="70"/>
      <c r="AD1283" s="70"/>
      <c r="AE1283" s="70"/>
      <c r="AF1283" s="70"/>
      <c r="AG1283" s="70"/>
      <c r="AH1283" s="70"/>
      <c r="AI1283" s="70"/>
      <c r="AJ1283" s="70"/>
      <c r="AK1283" s="70"/>
      <c r="AL1283" s="70"/>
      <c r="AM1283" s="70"/>
      <c r="AN1283" s="70"/>
      <c r="AO1283" s="70"/>
      <c r="AP1283" s="70"/>
      <c r="AQ1283" s="70"/>
      <c r="AR1283" s="70"/>
      <c r="AS1283" s="70"/>
      <c r="AT1283" s="70"/>
    </row>
    <row r="1284" spans="10:46" x14ac:dyDescent="0.5">
      <c r="J1284" s="70"/>
      <c r="K1284" s="70"/>
      <c r="L1284" s="70"/>
      <c r="M1284" s="70"/>
      <c r="N1284" s="70"/>
      <c r="O1284" s="70"/>
      <c r="P1284" s="70"/>
      <c r="Q1284" s="70"/>
      <c r="R1284" s="70"/>
      <c r="S1284" s="70"/>
      <c r="T1284" s="70"/>
      <c r="U1284" s="70"/>
      <c r="V1284" s="70"/>
      <c r="W1284" s="70"/>
      <c r="X1284" s="70"/>
      <c r="Y1284" s="70"/>
      <c r="Z1284" s="70"/>
      <c r="AA1284" s="70"/>
      <c r="AB1284" s="70"/>
      <c r="AC1284" s="70"/>
      <c r="AD1284" s="70"/>
      <c r="AE1284" s="70"/>
      <c r="AF1284" s="70"/>
      <c r="AG1284" s="70"/>
      <c r="AH1284" s="70"/>
      <c r="AI1284" s="70"/>
      <c r="AJ1284" s="70"/>
      <c r="AK1284" s="70"/>
      <c r="AL1284" s="70"/>
      <c r="AM1284" s="70"/>
      <c r="AN1284" s="70"/>
      <c r="AO1284" s="70"/>
      <c r="AP1284" s="70"/>
      <c r="AQ1284" s="70"/>
      <c r="AR1284" s="70"/>
      <c r="AS1284" s="70"/>
      <c r="AT1284" s="70"/>
    </row>
    <row r="1285" spans="10:46" x14ac:dyDescent="0.5">
      <c r="J1285" s="70"/>
      <c r="K1285" s="70"/>
      <c r="L1285" s="70"/>
      <c r="M1285" s="70"/>
      <c r="N1285" s="70"/>
      <c r="O1285" s="70"/>
      <c r="P1285" s="70"/>
      <c r="Q1285" s="70"/>
      <c r="R1285" s="70"/>
      <c r="S1285" s="70"/>
      <c r="T1285" s="70"/>
      <c r="U1285" s="70"/>
      <c r="V1285" s="70"/>
      <c r="W1285" s="70"/>
      <c r="X1285" s="70"/>
      <c r="Y1285" s="70"/>
      <c r="Z1285" s="70"/>
      <c r="AA1285" s="70"/>
      <c r="AB1285" s="70"/>
      <c r="AC1285" s="70"/>
      <c r="AD1285" s="70"/>
      <c r="AE1285" s="70"/>
      <c r="AF1285" s="70"/>
      <c r="AG1285" s="70"/>
      <c r="AH1285" s="70"/>
      <c r="AI1285" s="70"/>
      <c r="AJ1285" s="70"/>
      <c r="AK1285" s="70"/>
      <c r="AL1285" s="70"/>
      <c r="AM1285" s="70"/>
      <c r="AN1285" s="70"/>
      <c r="AO1285" s="70"/>
      <c r="AP1285" s="70"/>
      <c r="AQ1285" s="70"/>
      <c r="AR1285" s="70"/>
      <c r="AS1285" s="70"/>
      <c r="AT1285" s="70"/>
    </row>
    <row r="1286" spans="10:46" x14ac:dyDescent="0.5">
      <c r="J1286" s="70"/>
      <c r="K1286" s="70"/>
      <c r="L1286" s="70"/>
      <c r="M1286" s="70"/>
      <c r="N1286" s="70"/>
      <c r="O1286" s="70"/>
      <c r="P1286" s="70"/>
      <c r="Q1286" s="70"/>
      <c r="R1286" s="70"/>
      <c r="S1286" s="70"/>
      <c r="T1286" s="70"/>
      <c r="U1286" s="70"/>
      <c r="V1286" s="70"/>
      <c r="W1286" s="70"/>
      <c r="X1286" s="70"/>
      <c r="Y1286" s="70"/>
      <c r="Z1286" s="70"/>
      <c r="AA1286" s="70"/>
      <c r="AB1286" s="70"/>
      <c r="AC1286" s="70"/>
      <c r="AD1286" s="70"/>
      <c r="AE1286" s="70"/>
      <c r="AF1286" s="70"/>
      <c r="AG1286" s="70"/>
      <c r="AH1286" s="70"/>
      <c r="AI1286" s="70"/>
      <c r="AJ1286" s="70"/>
      <c r="AK1286" s="70"/>
      <c r="AL1286" s="70"/>
      <c r="AM1286" s="70"/>
      <c r="AN1286" s="70"/>
      <c r="AO1286" s="70"/>
      <c r="AP1286" s="70"/>
      <c r="AQ1286" s="70"/>
      <c r="AR1286" s="70"/>
      <c r="AS1286" s="70"/>
      <c r="AT1286" s="70"/>
    </row>
    <row r="1287" spans="10:46" x14ac:dyDescent="0.5">
      <c r="J1287" s="70"/>
      <c r="K1287" s="70"/>
      <c r="L1287" s="70"/>
      <c r="M1287" s="70"/>
      <c r="N1287" s="70"/>
      <c r="O1287" s="70"/>
      <c r="P1287" s="70"/>
      <c r="Q1287" s="70"/>
      <c r="R1287" s="70"/>
      <c r="S1287" s="70"/>
      <c r="T1287" s="70"/>
      <c r="U1287" s="70"/>
      <c r="V1287" s="70"/>
      <c r="W1287" s="70"/>
      <c r="X1287" s="70"/>
      <c r="Y1287" s="70"/>
      <c r="Z1287" s="70"/>
      <c r="AA1287" s="70"/>
      <c r="AB1287" s="70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/>
      <c r="AM1287" s="70"/>
      <c r="AN1287" s="70"/>
      <c r="AO1287" s="70"/>
      <c r="AP1287" s="70"/>
      <c r="AQ1287" s="70"/>
      <c r="AR1287" s="70"/>
      <c r="AS1287" s="70"/>
      <c r="AT1287" s="70"/>
    </row>
    <row r="1288" spans="10:46" x14ac:dyDescent="0.5">
      <c r="J1288" s="70"/>
      <c r="K1288" s="70"/>
      <c r="L1288" s="70"/>
      <c r="M1288" s="70"/>
      <c r="N1288" s="70"/>
      <c r="O1288" s="70"/>
      <c r="P1288" s="70"/>
      <c r="Q1288" s="70"/>
      <c r="R1288" s="70"/>
      <c r="S1288" s="70"/>
      <c r="T1288" s="70"/>
      <c r="U1288" s="70"/>
      <c r="V1288" s="70"/>
      <c r="W1288" s="70"/>
      <c r="X1288" s="70"/>
      <c r="Y1288" s="70"/>
      <c r="Z1288" s="70"/>
      <c r="AA1288" s="70"/>
      <c r="AB1288" s="70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/>
      <c r="AM1288" s="70"/>
      <c r="AN1288" s="70"/>
      <c r="AO1288" s="70"/>
      <c r="AP1288" s="70"/>
      <c r="AQ1288" s="70"/>
      <c r="AR1288" s="70"/>
      <c r="AS1288" s="70"/>
      <c r="AT1288" s="70"/>
    </row>
    <row r="1289" spans="10:46" x14ac:dyDescent="0.5">
      <c r="J1289" s="70"/>
      <c r="K1289" s="70"/>
      <c r="L1289" s="70"/>
      <c r="M1289" s="70"/>
      <c r="N1289" s="70"/>
      <c r="O1289" s="70"/>
      <c r="P1289" s="70"/>
      <c r="Q1289" s="70"/>
      <c r="R1289" s="70"/>
      <c r="S1289" s="70"/>
      <c r="T1289" s="70"/>
      <c r="U1289" s="70"/>
      <c r="V1289" s="70"/>
      <c r="W1289" s="70"/>
      <c r="X1289" s="70"/>
      <c r="Y1289" s="70"/>
      <c r="Z1289" s="70"/>
      <c r="AA1289" s="70"/>
      <c r="AB1289" s="70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/>
      <c r="AM1289" s="70"/>
      <c r="AN1289" s="70"/>
      <c r="AO1289" s="70"/>
      <c r="AP1289" s="70"/>
      <c r="AQ1289" s="70"/>
      <c r="AR1289" s="70"/>
      <c r="AS1289" s="70"/>
      <c r="AT1289" s="70"/>
    </row>
    <row r="1290" spans="10:46" x14ac:dyDescent="0.5">
      <c r="J1290" s="70"/>
      <c r="K1290" s="70"/>
      <c r="L1290" s="70"/>
      <c r="M1290" s="70"/>
      <c r="N1290" s="70"/>
      <c r="O1290" s="70"/>
      <c r="P1290" s="70"/>
      <c r="Q1290" s="70"/>
      <c r="R1290" s="70"/>
      <c r="S1290" s="70"/>
      <c r="T1290" s="70"/>
      <c r="U1290" s="70"/>
      <c r="V1290" s="70"/>
      <c r="W1290" s="70"/>
      <c r="X1290" s="70"/>
      <c r="Y1290" s="70"/>
      <c r="Z1290" s="70"/>
      <c r="AA1290" s="70"/>
      <c r="AB1290" s="70"/>
      <c r="AC1290" s="70"/>
      <c r="AD1290" s="70"/>
      <c r="AE1290" s="70"/>
      <c r="AF1290" s="70"/>
      <c r="AG1290" s="70"/>
      <c r="AH1290" s="70"/>
      <c r="AI1290" s="70"/>
      <c r="AJ1290" s="70"/>
      <c r="AK1290" s="70"/>
      <c r="AL1290" s="70"/>
      <c r="AM1290" s="70"/>
      <c r="AN1290" s="70"/>
      <c r="AO1290" s="70"/>
      <c r="AP1290" s="70"/>
      <c r="AQ1290" s="70"/>
      <c r="AR1290" s="70"/>
      <c r="AS1290" s="70"/>
      <c r="AT1290" s="70"/>
    </row>
    <row r="1291" spans="10:46" x14ac:dyDescent="0.5">
      <c r="J1291" s="70"/>
      <c r="K1291" s="70"/>
      <c r="L1291" s="70"/>
      <c r="M1291" s="70"/>
      <c r="N1291" s="70"/>
      <c r="O1291" s="70"/>
      <c r="P1291" s="70"/>
      <c r="Q1291" s="70"/>
      <c r="R1291" s="70"/>
      <c r="S1291" s="70"/>
      <c r="T1291" s="70"/>
      <c r="U1291" s="70"/>
      <c r="V1291" s="70"/>
      <c r="W1291" s="70"/>
      <c r="X1291" s="70"/>
      <c r="Y1291" s="70"/>
      <c r="Z1291" s="70"/>
      <c r="AA1291" s="70"/>
      <c r="AB1291" s="70"/>
      <c r="AC1291" s="70"/>
      <c r="AD1291" s="70"/>
      <c r="AE1291" s="70"/>
      <c r="AF1291" s="70"/>
      <c r="AG1291" s="70"/>
      <c r="AH1291" s="70"/>
      <c r="AI1291" s="70"/>
      <c r="AJ1291" s="70"/>
      <c r="AK1291" s="70"/>
      <c r="AL1291" s="70"/>
      <c r="AM1291" s="70"/>
      <c r="AN1291" s="70"/>
      <c r="AO1291" s="70"/>
      <c r="AP1291" s="70"/>
      <c r="AQ1291" s="70"/>
      <c r="AR1291" s="70"/>
      <c r="AS1291" s="70"/>
      <c r="AT1291" s="70"/>
    </row>
    <row r="1292" spans="10:46" x14ac:dyDescent="0.5">
      <c r="J1292" s="70"/>
      <c r="K1292" s="70"/>
      <c r="L1292" s="70"/>
      <c r="M1292" s="70"/>
      <c r="N1292" s="70"/>
      <c r="O1292" s="70"/>
      <c r="P1292" s="70"/>
      <c r="Q1292" s="70"/>
      <c r="R1292" s="70"/>
      <c r="S1292" s="70"/>
      <c r="T1292" s="70"/>
      <c r="U1292" s="70"/>
      <c r="V1292" s="70"/>
      <c r="W1292" s="70"/>
      <c r="X1292" s="70"/>
      <c r="Y1292" s="70"/>
      <c r="Z1292" s="70"/>
      <c r="AA1292" s="70"/>
      <c r="AB1292" s="70"/>
      <c r="AC1292" s="70"/>
      <c r="AD1292" s="70"/>
      <c r="AE1292" s="70"/>
      <c r="AF1292" s="70"/>
      <c r="AG1292" s="70"/>
      <c r="AH1292" s="70"/>
      <c r="AI1292" s="70"/>
      <c r="AJ1292" s="70"/>
      <c r="AK1292" s="70"/>
      <c r="AL1292" s="70"/>
      <c r="AM1292" s="70"/>
      <c r="AN1292" s="70"/>
      <c r="AO1292" s="70"/>
      <c r="AP1292" s="70"/>
      <c r="AQ1292" s="70"/>
      <c r="AR1292" s="70"/>
      <c r="AS1292" s="70"/>
      <c r="AT1292" s="70"/>
    </row>
    <row r="1293" spans="10:46" x14ac:dyDescent="0.5">
      <c r="J1293" s="70"/>
      <c r="K1293" s="70"/>
      <c r="L1293" s="70"/>
      <c r="M1293" s="70"/>
      <c r="N1293" s="70"/>
      <c r="O1293" s="70"/>
      <c r="P1293" s="70"/>
      <c r="Q1293" s="70"/>
      <c r="R1293" s="70"/>
      <c r="S1293" s="70"/>
      <c r="T1293" s="70"/>
      <c r="U1293" s="70"/>
      <c r="V1293" s="70"/>
      <c r="W1293" s="70"/>
      <c r="X1293" s="70"/>
      <c r="Y1293" s="70"/>
      <c r="Z1293" s="70"/>
      <c r="AA1293" s="70"/>
      <c r="AB1293" s="70"/>
      <c r="AC1293" s="70"/>
      <c r="AD1293" s="70"/>
      <c r="AE1293" s="70"/>
      <c r="AF1293" s="70"/>
      <c r="AG1293" s="70"/>
      <c r="AH1293" s="70"/>
      <c r="AI1293" s="70"/>
      <c r="AJ1293" s="70"/>
      <c r="AK1293" s="70"/>
      <c r="AL1293" s="70"/>
      <c r="AM1293" s="70"/>
      <c r="AN1293" s="70"/>
      <c r="AO1293" s="70"/>
      <c r="AP1293" s="70"/>
      <c r="AQ1293" s="70"/>
      <c r="AR1293" s="70"/>
      <c r="AS1293" s="70"/>
      <c r="AT1293" s="70"/>
    </row>
    <row r="1294" spans="10:46" x14ac:dyDescent="0.5">
      <c r="J1294" s="70"/>
      <c r="K1294" s="70"/>
      <c r="L1294" s="70"/>
      <c r="M1294" s="70"/>
      <c r="N1294" s="70"/>
      <c r="O1294" s="70"/>
      <c r="P1294" s="70"/>
      <c r="Q1294" s="70"/>
      <c r="R1294" s="70"/>
      <c r="S1294" s="70"/>
      <c r="T1294" s="70"/>
      <c r="U1294" s="70"/>
      <c r="V1294" s="70"/>
      <c r="W1294" s="70"/>
      <c r="X1294" s="70"/>
      <c r="Y1294" s="70"/>
      <c r="Z1294" s="70"/>
      <c r="AA1294" s="70"/>
      <c r="AB1294" s="70"/>
      <c r="AC1294" s="70"/>
      <c r="AD1294" s="70"/>
      <c r="AE1294" s="70"/>
      <c r="AF1294" s="70"/>
      <c r="AG1294" s="70"/>
      <c r="AH1294" s="70"/>
      <c r="AI1294" s="70"/>
      <c r="AJ1294" s="70"/>
      <c r="AK1294" s="70"/>
      <c r="AL1294" s="70"/>
      <c r="AM1294" s="70"/>
      <c r="AN1294" s="70"/>
      <c r="AO1294" s="70"/>
      <c r="AP1294" s="70"/>
      <c r="AQ1294" s="70"/>
      <c r="AR1294" s="70"/>
      <c r="AS1294" s="70"/>
      <c r="AT1294" s="70"/>
    </row>
    <row r="1295" spans="10:46" x14ac:dyDescent="0.5">
      <c r="J1295" s="70"/>
      <c r="K1295" s="70"/>
      <c r="L1295" s="70"/>
      <c r="M1295" s="70"/>
      <c r="N1295" s="70"/>
      <c r="O1295" s="70"/>
      <c r="P1295" s="70"/>
      <c r="Q1295" s="70"/>
      <c r="R1295" s="70"/>
      <c r="S1295" s="70"/>
      <c r="T1295" s="70"/>
      <c r="U1295" s="70"/>
      <c r="V1295" s="70"/>
      <c r="W1295" s="70"/>
      <c r="X1295" s="70"/>
      <c r="Y1295" s="70"/>
      <c r="Z1295" s="70"/>
      <c r="AA1295" s="70"/>
      <c r="AB1295" s="70"/>
      <c r="AC1295" s="70"/>
      <c r="AD1295" s="70"/>
      <c r="AE1295" s="70"/>
      <c r="AF1295" s="70"/>
      <c r="AG1295" s="70"/>
      <c r="AH1295" s="70"/>
      <c r="AI1295" s="70"/>
      <c r="AJ1295" s="70"/>
      <c r="AK1295" s="70"/>
      <c r="AL1295" s="70"/>
      <c r="AM1295" s="70"/>
      <c r="AN1295" s="70"/>
      <c r="AO1295" s="70"/>
      <c r="AP1295" s="70"/>
      <c r="AQ1295" s="70"/>
      <c r="AR1295" s="70"/>
      <c r="AS1295" s="70"/>
      <c r="AT1295" s="70"/>
    </row>
    <row r="1296" spans="10:46" x14ac:dyDescent="0.5">
      <c r="J1296" s="70"/>
      <c r="K1296" s="70"/>
      <c r="L1296" s="70"/>
      <c r="M1296" s="70"/>
      <c r="N1296" s="70"/>
      <c r="O1296" s="70"/>
      <c r="P1296" s="70"/>
      <c r="Q1296" s="70"/>
      <c r="R1296" s="70"/>
      <c r="S1296" s="70"/>
      <c r="T1296" s="70"/>
      <c r="U1296" s="70"/>
      <c r="V1296" s="70"/>
      <c r="W1296" s="70"/>
      <c r="X1296" s="70"/>
      <c r="Y1296" s="70"/>
      <c r="Z1296" s="70"/>
      <c r="AA1296" s="70"/>
      <c r="AB1296" s="70"/>
      <c r="AC1296" s="70"/>
      <c r="AD1296" s="70"/>
      <c r="AE1296" s="70"/>
      <c r="AF1296" s="70"/>
      <c r="AG1296" s="70"/>
      <c r="AH1296" s="70"/>
      <c r="AI1296" s="70"/>
      <c r="AJ1296" s="70"/>
      <c r="AK1296" s="70"/>
      <c r="AL1296" s="70"/>
      <c r="AM1296" s="70"/>
      <c r="AN1296" s="70"/>
      <c r="AO1296" s="70"/>
      <c r="AP1296" s="70"/>
      <c r="AQ1296" s="70"/>
      <c r="AR1296" s="70"/>
      <c r="AS1296" s="70"/>
      <c r="AT1296" s="70"/>
    </row>
    <row r="1297" spans="10:46" x14ac:dyDescent="0.5">
      <c r="J1297" s="70"/>
      <c r="K1297" s="70"/>
      <c r="L1297" s="70"/>
      <c r="M1297" s="70"/>
      <c r="N1297" s="70"/>
      <c r="O1297" s="70"/>
      <c r="P1297" s="70"/>
      <c r="Q1297" s="70"/>
      <c r="R1297" s="70"/>
      <c r="S1297" s="70"/>
      <c r="T1297" s="70"/>
      <c r="U1297" s="70"/>
      <c r="V1297" s="70"/>
      <c r="W1297" s="70"/>
      <c r="X1297" s="70"/>
      <c r="Y1297" s="70"/>
      <c r="Z1297" s="70"/>
      <c r="AA1297" s="70"/>
      <c r="AB1297" s="70"/>
      <c r="AC1297" s="70"/>
      <c r="AD1297" s="70"/>
      <c r="AE1297" s="70"/>
      <c r="AF1297" s="70"/>
      <c r="AG1297" s="70"/>
      <c r="AH1297" s="70"/>
      <c r="AI1297" s="70"/>
      <c r="AJ1297" s="70"/>
      <c r="AK1297" s="70"/>
      <c r="AL1297" s="70"/>
      <c r="AM1297" s="70"/>
      <c r="AN1297" s="70"/>
      <c r="AO1297" s="70"/>
      <c r="AP1297" s="70"/>
      <c r="AQ1297" s="70"/>
      <c r="AR1297" s="70"/>
      <c r="AS1297" s="70"/>
      <c r="AT1297" s="70"/>
    </row>
    <row r="1298" spans="10:46" x14ac:dyDescent="0.5">
      <c r="J1298" s="70"/>
      <c r="K1298" s="70"/>
      <c r="L1298" s="70"/>
      <c r="M1298" s="70"/>
      <c r="N1298" s="70"/>
      <c r="O1298" s="70"/>
      <c r="P1298" s="70"/>
      <c r="Q1298" s="70"/>
      <c r="R1298" s="70"/>
      <c r="S1298" s="70"/>
      <c r="T1298" s="70"/>
      <c r="U1298" s="70"/>
      <c r="V1298" s="70"/>
      <c r="W1298" s="70"/>
      <c r="X1298" s="70"/>
      <c r="Y1298" s="70"/>
      <c r="Z1298" s="70"/>
      <c r="AA1298" s="70"/>
      <c r="AB1298" s="70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</row>
    <row r="1299" spans="10:46" x14ac:dyDescent="0.5">
      <c r="J1299" s="70"/>
      <c r="K1299" s="70"/>
      <c r="L1299" s="70"/>
      <c r="M1299" s="70"/>
      <c r="N1299" s="70"/>
      <c r="O1299" s="70"/>
      <c r="P1299" s="70"/>
      <c r="Q1299" s="70"/>
      <c r="R1299" s="70"/>
      <c r="S1299" s="70"/>
      <c r="T1299" s="70"/>
      <c r="U1299" s="70"/>
      <c r="V1299" s="70"/>
      <c r="W1299" s="70"/>
      <c r="X1299" s="70"/>
      <c r="Y1299" s="70"/>
      <c r="Z1299" s="70"/>
      <c r="AA1299" s="70"/>
      <c r="AB1299" s="70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</row>
    <row r="1300" spans="10:46" x14ac:dyDescent="0.5">
      <c r="J1300" s="70"/>
      <c r="K1300" s="70"/>
      <c r="L1300" s="70"/>
      <c r="M1300" s="70"/>
      <c r="N1300" s="70"/>
      <c r="O1300" s="70"/>
      <c r="P1300" s="70"/>
      <c r="Q1300" s="70"/>
      <c r="R1300" s="70"/>
      <c r="S1300" s="70"/>
      <c r="T1300" s="70"/>
      <c r="U1300" s="70"/>
      <c r="V1300" s="70"/>
      <c r="W1300" s="70"/>
      <c r="X1300" s="70"/>
      <c r="Y1300" s="70"/>
      <c r="Z1300" s="70"/>
      <c r="AA1300" s="70"/>
      <c r="AB1300" s="70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</row>
    <row r="1301" spans="10:46" x14ac:dyDescent="0.5">
      <c r="J1301" s="70"/>
      <c r="K1301" s="70"/>
      <c r="L1301" s="70"/>
      <c r="M1301" s="70"/>
      <c r="N1301" s="70"/>
      <c r="O1301" s="70"/>
      <c r="P1301" s="70"/>
      <c r="Q1301" s="70"/>
      <c r="R1301" s="70"/>
      <c r="S1301" s="70"/>
      <c r="T1301" s="70"/>
      <c r="U1301" s="70"/>
      <c r="V1301" s="70"/>
      <c r="W1301" s="70"/>
      <c r="X1301" s="70"/>
      <c r="Y1301" s="70"/>
      <c r="Z1301" s="70"/>
      <c r="AA1301" s="70"/>
      <c r="AB1301" s="70"/>
      <c r="AC1301" s="70"/>
      <c r="AD1301" s="70"/>
      <c r="AE1301" s="70"/>
      <c r="AF1301" s="70"/>
      <c r="AG1301" s="70"/>
      <c r="AH1301" s="70"/>
      <c r="AI1301" s="70"/>
      <c r="AJ1301" s="70"/>
      <c r="AK1301" s="70"/>
      <c r="AL1301" s="70"/>
      <c r="AM1301" s="70"/>
      <c r="AN1301" s="70"/>
      <c r="AO1301" s="70"/>
      <c r="AP1301" s="70"/>
      <c r="AQ1301" s="70"/>
      <c r="AR1301" s="70"/>
      <c r="AS1301" s="70"/>
      <c r="AT1301" s="70"/>
    </row>
    <row r="1302" spans="10:46" x14ac:dyDescent="0.5">
      <c r="J1302" s="70"/>
      <c r="K1302" s="70"/>
      <c r="L1302" s="70"/>
      <c r="M1302" s="70"/>
      <c r="N1302" s="70"/>
      <c r="O1302" s="70"/>
      <c r="P1302" s="70"/>
      <c r="Q1302" s="70"/>
      <c r="R1302" s="70"/>
      <c r="S1302" s="70"/>
      <c r="T1302" s="70"/>
      <c r="U1302" s="70"/>
      <c r="V1302" s="70"/>
      <c r="W1302" s="70"/>
      <c r="X1302" s="70"/>
      <c r="Y1302" s="70"/>
      <c r="Z1302" s="70"/>
      <c r="AA1302" s="70"/>
      <c r="AB1302" s="70"/>
      <c r="AC1302" s="70"/>
      <c r="AD1302" s="70"/>
      <c r="AE1302" s="70"/>
      <c r="AF1302" s="70"/>
      <c r="AG1302" s="70"/>
      <c r="AH1302" s="70"/>
      <c r="AI1302" s="70"/>
      <c r="AJ1302" s="70"/>
      <c r="AK1302" s="70"/>
      <c r="AL1302" s="70"/>
      <c r="AM1302" s="70"/>
      <c r="AN1302" s="70"/>
      <c r="AO1302" s="70"/>
      <c r="AP1302" s="70"/>
      <c r="AQ1302" s="70"/>
      <c r="AR1302" s="70"/>
      <c r="AS1302" s="70"/>
      <c r="AT1302" s="70"/>
    </row>
    <row r="1303" spans="10:46" x14ac:dyDescent="0.5">
      <c r="J1303" s="70"/>
      <c r="K1303" s="70"/>
      <c r="L1303" s="70"/>
      <c r="M1303" s="70"/>
      <c r="N1303" s="70"/>
      <c r="O1303" s="70"/>
      <c r="P1303" s="70"/>
      <c r="Q1303" s="70"/>
      <c r="R1303" s="70"/>
      <c r="S1303" s="70"/>
      <c r="T1303" s="70"/>
      <c r="U1303" s="70"/>
      <c r="V1303" s="70"/>
      <c r="W1303" s="70"/>
      <c r="X1303" s="70"/>
      <c r="Y1303" s="70"/>
      <c r="Z1303" s="70"/>
      <c r="AA1303" s="70"/>
      <c r="AB1303" s="70"/>
      <c r="AC1303" s="70"/>
      <c r="AD1303" s="70"/>
      <c r="AE1303" s="70"/>
      <c r="AF1303" s="70"/>
      <c r="AG1303" s="70"/>
      <c r="AH1303" s="70"/>
      <c r="AI1303" s="70"/>
      <c r="AJ1303" s="70"/>
      <c r="AK1303" s="70"/>
      <c r="AL1303" s="70"/>
      <c r="AM1303" s="70"/>
      <c r="AN1303" s="70"/>
      <c r="AO1303" s="70"/>
      <c r="AP1303" s="70"/>
      <c r="AQ1303" s="70"/>
      <c r="AR1303" s="70"/>
      <c r="AS1303" s="70"/>
      <c r="AT1303" s="70"/>
    </row>
    <row r="1304" spans="10:46" x14ac:dyDescent="0.5">
      <c r="J1304" s="70"/>
      <c r="K1304" s="70"/>
      <c r="L1304" s="70"/>
      <c r="M1304" s="70"/>
      <c r="N1304" s="70"/>
      <c r="O1304" s="70"/>
      <c r="P1304" s="70"/>
      <c r="Q1304" s="70"/>
      <c r="R1304" s="70"/>
      <c r="S1304" s="70"/>
      <c r="T1304" s="70"/>
      <c r="U1304" s="70"/>
      <c r="V1304" s="70"/>
      <c r="W1304" s="70"/>
      <c r="X1304" s="70"/>
      <c r="Y1304" s="70"/>
      <c r="Z1304" s="70"/>
      <c r="AA1304" s="70"/>
      <c r="AB1304" s="70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</row>
    <row r="1305" spans="10:46" x14ac:dyDescent="0.5">
      <c r="J1305" s="70"/>
      <c r="K1305" s="70"/>
      <c r="L1305" s="70"/>
      <c r="M1305" s="70"/>
      <c r="N1305" s="70"/>
      <c r="O1305" s="70"/>
      <c r="P1305" s="70"/>
      <c r="Q1305" s="70"/>
      <c r="R1305" s="70"/>
      <c r="S1305" s="70"/>
      <c r="T1305" s="70"/>
      <c r="U1305" s="70"/>
      <c r="V1305" s="70"/>
      <c r="W1305" s="70"/>
      <c r="X1305" s="70"/>
      <c r="Y1305" s="70"/>
      <c r="Z1305" s="70"/>
      <c r="AA1305" s="70"/>
      <c r="AB1305" s="70"/>
      <c r="AC1305" s="70"/>
      <c r="AD1305" s="70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  <c r="AP1305" s="70"/>
      <c r="AQ1305" s="70"/>
      <c r="AR1305" s="70"/>
      <c r="AS1305" s="70"/>
      <c r="AT1305" s="70"/>
    </row>
    <row r="1306" spans="10:46" x14ac:dyDescent="0.5">
      <c r="J1306" s="70"/>
      <c r="K1306" s="70"/>
      <c r="L1306" s="70"/>
      <c r="M1306" s="70"/>
      <c r="N1306" s="70"/>
      <c r="O1306" s="70"/>
      <c r="P1306" s="70"/>
      <c r="Q1306" s="70"/>
      <c r="R1306" s="70"/>
      <c r="S1306" s="70"/>
      <c r="T1306" s="70"/>
      <c r="U1306" s="70"/>
      <c r="V1306" s="70"/>
      <c r="W1306" s="70"/>
      <c r="X1306" s="70"/>
      <c r="Y1306" s="70"/>
      <c r="Z1306" s="70"/>
      <c r="AA1306" s="70"/>
      <c r="AB1306" s="70"/>
      <c r="AC1306" s="70"/>
      <c r="AD1306" s="70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  <c r="AP1306" s="70"/>
      <c r="AQ1306" s="70"/>
      <c r="AR1306" s="70"/>
      <c r="AS1306" s="70"/>
      <c r="AT1306" s="70"/>
    </row>
    <row r="1307" spans="10:46" x14ac:dyDescent="0.5">
      <c r="J1307" s="70"/>
      <c r="K1307" s="70"/>
      <c r="L1307" s="70"/>
      <c r="M1307" s="70"/>
      <c r="N1307" s="70"/>
      <c r="O1307" s="70"/>
      <c r="P1307" s="70"/>
      <c r="Q1307" s="70"/>
      <c r="R1307" s="70"/>
      <c r="S1307" s="70"/>
      <c r="T1307" s="70"/>
      <c r="U1307" s="70"/>
      <c r="V1307" s="70"/>
      <c r="W1307" s="70"/>
      <c r="X1307" s="70"/>
      <c r="Y1307" s="70"/>
      <c r="Z1307" s="70"/>
      <c r="AA1307" s="70"/>
      <c r="AB1307" s="70"/>
      <c r="AC1307" s="70"/>
      <c r="AD1307" s="70"/>
      <c r="AE1307" s="70"/>
      <c r="AF1307" s="70"/>
      <c r="AG1307" s="70"/>
      <c r="AH1307" s="70"/>
      <c r="AI1307" s="70"/>
      <c r="AJ1307" s="70"/>
      <c r="AK1307" s="70"/>
      <c r="AL1307" s="70"/>
      <c r="AM1307" s="70"/>
      <c r="AN1307" s="70"/>
      <c r="AO1307" s="70"/>
      <c r="AP1307" s="70"/>
      <c r="AQ1307" s="70"/>
      <c r="AR1307" s="70"/>
      <c r="AS1307" s="70"/>
      <c r="AT1307" s="70"/>
    </row>
    <row r="1308" spans="10:46" x14ac:dyDescent="0.5">
      <c r="J1308" s="70"/>
      <c r="K1308" s="70"/>
      <c r="L1308" s="70"/>
      <c r="M1308" s="70"/>
      <c r="N1308" s="70"/>
      <c r="O1308" s="70"/>
      <c r="P1308" s="70"/>
      <c r="Q1308" s="70"/>
      <c r="R1308" s="70"/>
      <c r="S1308" s="70"/>
      <c r="T1308" s="70"/>
      <c r="U1308" s="70"/>
      <c r="V1308" s="70"/>
      <c r="W1308" s="70"/>
      <c r="X1308" s="70"/>
      <c r="Y1308" s="70"/>
      <c r="Z1308" s="70"/>
      <c r="AA1308" s="70"/>
      <c r="AB1308" s="70"/>
      <c r="AC1308" s="70"/>
      <c r="AD1308" s="70"/>
      <c r="AE1308" s="70"/>
      <c r="AF1308" s="70"/>
      <c r="AG1308" s="70"/>
      <c r="AH1308" s="70"/>
      <c r="AI1308" s="70"/>
      <c r="AJ1308" s="70"/>
      <c r="AK1308" s="70"/>
      <c r="AL1308" s="70"/>
      <c r="AM1308" s="70"/>
      <c r="AN1308" s="70"/>
      <c r="AO1308" s="70"/>
      <c r="AP1308" s="70"/>
      <c r="AQ1308" s="70"/>
      <c r="AR1308" s="70"/>
      <c r="AS1308" s="70"/>
      <c r="AT1308" s="70"/>
    </row>
    <row r="1309" spans="10:46" x14ac:dyDescent="0.5">
      <c r="J1309" s="70"/>
      <c r="K1309" s="70"/>
      <c r="L1309" s="70"/>
      <c r="M1309" s="70"/>
      <c r="N1309" s="70"/>
      <c r="O1309" s="70"/>
      <c r="P1309" s="70"/>
      <c r="Q1309" s="70"/>
      <c r="R1309" s="70"/>
      <c r="S1309" s="70"/>
      <c r="T1309" s="70"/>
      <c r="U1309" s="70"/>
      <c r="V1309" s="70"/>
      <c r="W1309" s="70"/>
      <c r="X1309" s="70"/>
      <c r="Y1309" s="70"/>
      <c r="Z1309" s="70"/>
      <c r="AA1309" s="70"/>
      <c r="AB1309" s="70"/>
      <c r="AC1309" s="70"/>
      <c r="AD1309" s="70"/>
      <c r="AE1309" s="70"/>
      <c r="AF1309" s="70"/>
      <c r="AG1309" s="70"/>
      <c r="AH1309" s="70"/>
      <c r="AI1309" s="70"/>
      <c r="AJ1309" s="70"/>
      <c r="AK1309" s="70"/>
      <c r="AL1309" s="70"/>
      <c r="AM1309" s="70"/>
      <c r="AN1309" s="70"/>
      <c r="AO1309" s="70"/>
      <c r="AP1309" s="70"/>
      <c r="AQ1309" s="70"/>
      <c r="AR1309" s="70"/>
      <c r="AS1309" s="70"/>
      <c r="AT1309" s="70"/>
    </row>
    <row r="1310" spans="10:46" x14ac:dyDescent="0.5">
      <c r="J1310" s="70"/>
      <c r="K1310" s="70"/>
      <c r="L1310" s="70"/>
      <c r="M1310" s="70"/>
      <c r="N1310" s="70"/>
      <c r="O1310" s="70"/>
      <c r="P1310" s="70"/>
      <c r="Q1310" s="70"/>
      <c r="R1310" s="70"/>
      <c r="S1310" s="70"/>
      <c r="T1310" s="70"/>
      <c r="U1310" s="70"/>
      <c r="V1310" s="70"/>
      <c r="W1310" s="70"/>
      <c r="X1310" s="70"/>
      <c r="Y1310" s="70"/>
      <c r="Z1310" s="70"/>
      <c r="AA1310" s="70"/>
      <c r="AB1310" s="70"/>
      <c r="AC1310" s="70"/>
      <c r="AD1310" s="70"/>
      <c r="AE1310" s="70"/>
      <c r="AF1310" s="70"/>
      <c r="AG1310" s="70"/>
      <c r="AH1310" s="70"/>
      <c r="AI1310" s="70"/>
      <c r="AJ1310" s="70"/>
      <c r="AK1310" s="70"/>
      <c r="AL1310" s="70"/>
      <c r="AM1310" s="70"/>
      <c r="AN1310" s="70"/>
      <c r="AO1310" s="70"/>
      <c r="AP1310" s="70"/>
      <c r="AQ1310" s="70"/>
      <c r="AR1310" s="70"/>
      <c r="AS1310" s="70"/>
      <c r="AT1310" s="70"/>
    </row>
    <row r="1311" spans="10:46" x14ac:dyDescent="0.5">
      <c r="J1311" s="70"/>
      <c r="K1311" s="70"/>
      <c r="L1311" s="70"/>
      <c r="M1311" s="70"/>
      <c r="N1311" s="70"/>
      <c r="O1311" s="70"/>
      <c r="P1311" s="70"/>
      <c r="Q1311" s="70"/>
      <c r="R1311" s="70"/>
      <c r="S1311" s="70"/>
      <c r="T1311" s="70"/>
      <c r="U1311" s="70"/>
      <c r="V1311" s="70"/>
      <c r="W1311" s="70"/>
      <c r="X1311" s="70"/>
      <c r="Y1311" s="70"/>
      <c r="Z1311" s="70"/>
      <c r="AA1311" s="70"/>
      <c r="AB1311" s="70"/>
      <c r="AC1311" s="70"/>
      <c r="AD1311" s="70"/>
      <c r="AE1311" s="70"/>
      <c r="AF1311" s="70"/>
      <c r="AG1311" s="70"/>
      <c r="AH1311" s="70"/>
      <c r="AI1311" s="70"/>
      <c r="AJ1311" s="70"/>
      <c r="AK1311" s="70"/>
      <c r="AL1311" s="70"/>
      <c r="AM1311" s="70"/>
      <c r="AN1311" s="70"/>
      <c r="AO1311" s="70"/>
      <c r="AP1311" s="70"/>
      <c r="AQ1311" s="70"/>
      <c r="AR1311" s="70"/>
      <c r="AS1311" s="70"/>
      <c r="AT1311" s="70"/>
    </row>
    <row r="1312" spans="10:46" x14ac:dyDescent="0.5">
      <c r="J1312" s="70"/>
      <c r="K1312" s="70"/>
      <c r="L1312" s="70"/>
      <c r="M1312" s="70"/>
      <c r="N1312" s="70"/>
      <c r="O1312" s="70"/>
      <c r="P1312" s="70"/>
      <c r="Q1312" s="70"/>
      <c r="R1312" s="70"/>
      <c r="S1312" s="70"/>
      <c r="T1312" s="70"/>
      <c r="U1312" s="70"/>
      <c r="V1312" s="70"/>
      <c r="W1312" s="70"/>
      <c r="X1312" s="70"/>
      <c r="Y1312" s="70"/>
      <c r="Z1312" s="70"/>
      <c r="AA1312" s="70"/>
      <c r="AB1312" s="70"/>
      <c r="AC1312" s="70"/>
      <c r="AD1312" s="70"/>
      <c r="AE1312" s="70"/>
      <c r="AF1312" s="70"/>
      <c r="AG1312" s="70"/>
      <c r="AH1312" s="70"/>
      <c r="AI1312" s="70"/>
      <c r="AJ1312" s="70"/>
      <c r="AK1312" s="70"/>
      <c r="AL1312" s="70"/>
      <c r="AM1312" s="70"/>
      <c r="AN1312" s="70"/>
      <c r="AO1312" s="70"/>
      <c r="AP1312" s="70"/>
      <c r="AQ1312" s="70"/>
      <c r="AR1312" s="70"/>
      <c r="AS1312" s="70"/>
      <c r="AT1312" s="70"/>
    </row>
    <row r="1313" spans="10:46" x14ac:dyDescent="0.5">
      <c r="J1313" s="70"/>
      <c r="K1313" s="70"/>
      <c r="L1313" s="70"/>
      <c r="M1313" s="70"/>
      <c r="N1313" s="70"/>
      <c r="O1313" s="70"/>
      <c r="P1313" s="70"/>
      <c r="Q1313" s="70"/>
      <c r="R1313" s="70"/>
      <c r="S1313" s="70"/>
      <c r="T1313" s="70"/>
      <c r="U1313" s="70"/>
      <c r="V1313" s="70"/>
      <c r="W1313" s="70"/>
      <c r="X1313" s="70"/>
      <c r="Y1313" s="70"/>
      <c r="Z1313" s="70"/>
      <c r="AA1313" s="70"/>
      <c r="AB1313" s="70"/>
      <c r="AC1313" s="70"/>
      <c r="AD1313" s="70"/>
      <c r="AE1313" s="70"/>
      <c r="AF1313" s="70"/>
      <c r="AG1313" s="70"/>
      <c r="AH1313" s="70"/>
      <c r="AI1313" s="70"/>
      <c r="AJ1313" s="70"/>
      <c r="AK1313" s="70"/>
      <c r="AL1313" s="70"/>
      <c r="AM1313" s="70"/>
      <c r="AN1313" s="70"/>
      <c r="AO1313" s="70"/>
      <c r="AP1313" s="70"/>
      <c r="AQ1313" s="70"/>
      <c r="AR1313" s="70"/>
      <c r="AS1313" s="70"/>
      <c r="AT1313" s="70"/>
    </row>
    <row r="1314" spans="10:46" x14ac:dyDescent="0.5">
      <c r="J1314" s="70"/>
      <c r="K1314" s="70"/>
      <c r="L1314" s="70"/>
      <c r="M1314" s="70"/>
      <c r="N1314" s="70"/>
      <c r="O1314" s="70"/>
      <c r="P1314" s="70"/>
      <c r="Q1314" s="70"/>
      <c r="R1314" s="70"/>
      <c r="S1314" s="70"/>
      <c r="T1314" s="70"/>
      <c r="U1314" s="70"/>
      <c r="V1314" s="70"/>
      <c r="W1314" s="70"/>
      <c r="X1314" s="70"/>
      <c r="Y1314" s="70"/>
      <c r="Z1314" s="70"/>
      <c r="AA1314" s="70"/>
      <c r="AB1314" s="70"/>
      <c r="AC1314" s="70"/>
      <c r="AD1314" s="70"/>
      <c r="AE1314" s="70"/>
      <c r="AF1314" s="70"/>
      <c r="AG1314" s="70"/>
      <c r="AH1314" s="70"/>
      <c r="AI1314" s="70"/>
      <c r="AJ1314" s="70"/>
      <c r="AK1314" s="70"/>
      <c r="AL1314" s="70"/>
      <c r="AM1314" s="70"/>
      <c r="AN1314" s="70"/>
      <c r="AO1314" s="70"/>
      <c r="AP1314" s="70"/>
      <c r="AQ1314" s="70"/>
      <c r="AR1314" s="70"/>
      <c r="AS1314" s="70"/>
      <c r="AT1314" s="70"/>
    </row>
    <row r="1315" spans="10:46" x14ac:dyDescent="0.5">
      <c r="J1315" s="70"/>
      <c r="K1315" s="70"/>
      <c r="L1315" s="70"/>
      <c r="M1315" s="70"/>
      <c r="N1315" s="70"/>
      <c r="O1315" s="70"/>
      <c r="P1315" s="70"/>
      <c r="Q1315" s="70"/>
      <c r="R1315" s="70"/>
      <c r="S1315" s="70"/>
      <c r="T1315" s="70"/>
      <c r="U1315" s="70"/>
      <c r="V1315" s="70"/>
      <c r="W1315" s="70"/>
      <c r="X1315" s="70"/>
      <c r="Y1315" s="70"/>
      <c r="Z1315" s="70"/>
      <c r="AA1315" s="70"/>
      <c r="AB1315" s="70"/>
      <c r="AC1315" s="70"/>
      <c r="AD1315" s="70"/>
      <c r="AE1315" s="70"/>
      <c r="AF1315" s="70"/>
      <c r="AG1315" s="70"/>
      <c r="AH1315" s="70"/>
      <c r="AI1315" s="70"/>
      <c r="AJ1315" s="70"/>
      <c r="AK1315" s="70"/>
      <c r="AL1315" s="70"/>
      <c r="AM1315" s="70"/>
      <c r="AN1315" s="70"/>
      <c r="AO1315" s="70"/>
      <c r="AP1315" s="70"/>
      <c r="AQ1315" s="70"/>
      <c r="AR1315" s="70"/>
      <c r="AS1315" s="70"/>
      <c r="AT1315" s="70"/>
    </row>
    <row r="1316" spans="10:46" x14ac:dyDescent="0.5">
      <c r="J1316" s="70"/>
      <c r="K1316" s="70"/>
      <c r="L1316" s="70"/>
      <c r="M1316" s="70"/>
      <c r="N1316" s="70"/>
      <c r="O1316" s="70"/>
      <c r="P1316" s="70"/>
      <c r="Q1316" s="70"/>
      <c r="R1316" s="70"/>
      <c r="S1316" s="70"/>
      <c r="T1316" s="70"/>
      <c r="U1316" s="70"/>
      <c r="V1316" s="70"/>
      <c r="W1316" s="70"/>
      <c r="X1316" s="70"/>
      <c r="Y1316" s="70"/>
      <c r="Z1316" s="70"/>
      <c r="AA1316" s="70"/>
      <c r="AB1316" s="70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  <c r="AP1316" s="70"/>
      <c r="AQ1316" s="70"/>
      <c r="AR1316" s="70"/>
      <c r="AS1316" s="70"/>
      <c r="AT1316" s="70"/>
    </row>
    <row r="1317" spans="10:46" x14ac:dyDescent="0.5">
      <c r="J1317" s="70"/>
      <c r="K1317" s="70"/>
      <c r="L1317" s="70"/>
      <c r="M1317" s="70"/>
      <c r="N1317" s="70"/>
      <c r="O1317" s="70"/>
      <c r="P1317" s="70"/>
      <c r="Q1317" s="70"/>
      <c r="R1317" s="70"/>
      <c r="S1317" s="70"/>
      <c r="T1317" s="70"/>
      <c r="U1317" s="70"/>
      <c r="V1317" s="70"/>
      <c r="W1317" s="70"/>
      <c r="X1317" s="70"/>
      <c r="Y1317" s="70"/>
      <c r="Z1317" s="70"/>
      <c r="AA1317" s="70"/>
      <c r="AB1317" s="70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  <c r="AP1317" s="70"/>
      <c r="AQ1317" s="70"/>
      <c r="AR1317" s="70"/>
      <c r="AS1317" s="70"/>
      <c r="AT1317" s="70"/>
    </row>
    <row r="1318" spans="10:46" x14ac:dyDescent="0.5">
      <c r="J1318" s="70"/>
      <c r="K1318" s="70"/>
      <c r="L1318" s="70"/>
      <c r="M1318" s="70"/>
      <c r="N1318" s="70"/>
      <c r="O1318" s="70"/>
      <c r="P1318" s="70"/>
      <c r="Q1318" s="70"/>
      <c r="R1318" s="70"/>
      <c r="S1318" s="70"/>
      <c r="T1318" s="70"/>
      <c r="U1318" s="70"/>
      <c r="V1318" s="70"/>
      <c r="W1318" s="70"/>
      <c r="X1318" s="70"/>
      <c r="Y1318" s="70"/>
      <c r="Z1318" s="70"/>
      <c r="AA1318" s="70"/>
      <c r="AB1318" s="70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/>
      <c r="AM1318" s="70"/>
      <c r="AN1318" s="70"/>
      <c r="AO1318" s="70"/>
      <c r="AP1318" s="70"/>
      <c r="AQ1318" s="70"/>
      <c r="AR1318" s="70"/>
      <c r="AS1318" s="70"/>
      <c r="AT1318" s="70"/>
    </row>
    <row r="1319" spans="10:46" x14ac:dyDescent="0.5">
      <c r="J1319" s="70"/>
      <c r="K1319" s="70"/>
      <c r="L1319" s="70"/>
      <c r="M1319" s="70"/>
      <c r="N1319" s="70"/>
      <c r="O1319" s="70"/>
      <c r="P1319" s="70"/>
      <c r="Q1319" s="70"/>
      <c r="R1319" s="70"/>
      <c r="S1319" s="70"/>
      <c r="T1319" s="70"/>
      <c r="U1319" s="70"/>
      <c r="V1319" s="70"/>
      <c r="W1319" s="70"/>
      <c r="X1319" s="70"/>
      <c r="Y1319" s="70"/>
      <c r="Z1319" s="70"/>
      <c r="AA1319" s="70"/>
      <c r="AB1319" s="70"/>
      <c r="AC1319" s="70"/>
      <c r="AD1319" s="70"/>
      <c r="AE1319" s="70"/>
      <c r="AF1319" s="70"/>
      <c r="AG1319" s="70"/>
      <c r="AH1319" s="70"/>
      <c r="AI1319" s="70"/>
      <c r="AJ1319" s="70"/>
      <c r="AK1319" s="70"/>
      <c r="AL1319" s="70"/>
      <c r="AM1319" s="70"/>
      <c r="AN1319" s="70"/>
      <c r="AO1319" s="70"/>
      <c r="AP1319" s="70"/>
      <c r="AQ1319" s="70"/>
      <c r="AR1319" s="70"/>
      <c r="AS1319" s="70"/>
      <c r="AT1319" s="70"/>
    </row>
    <row r="1320" spans="10:46" x14ac:dyDescent="0.5">
      <c r="J1320" s="70"/>
      <c r="K1320" s="70"/>
      <c r="L1320" s="70"/>
      <c r="M1320" s="70"/>
      <c r="N1320" s="70"/>
      <c r="O1320" s="70"/>
      <c r="P1320" s="70"/>
      <c r="Q1320" s="70"/>
      <c r="R1320" s="70"/>
      <c r="S1320" s="70"/>
      <c r="T1320" s="70"/>
      <c r="U1320" s="70"/>
      <c r="V1320" s="70"/>
      <c r="W1320" s="70"/>
      <c r="X1320" s="70"/>
      <c r="Y1320" s="70"/>
      <c r="Z1320" s="70"/>
      <c r="AA1320" s="70"/>
      <c r="AB1320" s="70"/>
      <c r="AC1320" s="70"/>
      <c r="AD1320" s="70"/>
      <c r="AE1320" s="70"/>
      <c r="AF1320" s="70"/>
      <c r="AG1320" s="70"/>
      <c r="AH1320" s="70"/>
      <c r="AI1320" s="70"/>
      <c r="AJ1320" s="70"/>
      <c r="AK1320" s="70"/>
      <c r="AL1320" s="70"/>
      <c r="AM1320" s="70"/>
      <c r="AN1320" s="70"/>
      <c r="AO1320" s="70"/>
      <c r="AP1320" s="70"/>
      <c r="AQ1320" s="70"/>
      <c r="AR1320" s="70"/>
      <c r="AS1320" s="70"/>
      <c r="AT1320" s="70"/>
    </row>
    <row r="1321" spans="10:46" x14ac:dyDescent="0.5">
      <c r="J1321" s="70"/>
      <c r="K1321" s="70"/>
      <c r="L1321" s="70"/>
      <c r="M1321" s="70"/>
      <c r="N1321" s="70"/>
      <c r="O1321" s="70"/>
      <c r="P1321" s="70"/>
      <c r="Q1321" s="70"/>
      <c r="R1321" s="70"/>
      <c r="S1321" s="70"/>
      <c r="T1321" s="70"/>
      <c r="U1321" s="70"/>
      <c r="V1321" s="70"/>
      <c r="W1321" s="70"/>
      <c r="X1321" s="70"/>
      <c r="Y1321" s="70"/>
      <c r="Z1321" s="70"/>
      <c r="AA1321" s="70"/>
      <c r="AB1321" s="70"/>
      <c r="AC1321" s="70"/>
      <c r="AD1321" s="70"/>
      <c r="AE1321" s="70"/>
      <c r="AF1321" s="70"/>
      <c r="AG1321" s="70"/>
      <c r="AH1321" s="70"/>
      <c r="AI1321" s="70"/>
      <c r="AJ1321" s="70"/>
      <c r="AK1321" s="70"/>
      <c r="AL1321" s="70"/>
      <c r="AM1321" s="70"/>
      <c r="AN1321" s="70"/>
      <c r="AO1321" s="70"/>
      <c r="AP1321" s="70"/>
      <c r="AQ1321" s="70"/>
      <c r="AR1321" s="70"/>
      <c r="AS1321" s="70"/>
      <c r="AT1321" s="70"/>
    </row>
    <row r="1322" spans="10:46" x14ac:dyDescent="0.5">
      <c r="J1322" s="70"/>
      <c r="K1322" s="70"/>
      <c r="L1322" s="70"/>
      <c r="M1322" s="70"/>
      <c r="N1322" s="70"/>
      <c r="O1322" s="70"/>
      <c r="P1322" s="70"/>
      <c r="Q1322" s="70"/>
      <c r="R1322" s="70"/>
      <c r="S1322" s="70"/>
      <c r="T1322" s="70"/>
      <c r="U1322" s="70"/>
      <c r="V1322" s="70"/>
      <c r="W1322" s="70"/>
      <c r="X1322" s="70"/>
      <c r="Y1322" s="70"/>
      <c r="Z1322" s="70"/>
      <c r="AA1322" s="70"/>
      <c r="AB1322" s="70"/>
      <c r="AC1322" s="70"/>
      <c r="AD1322" s="70"/>
      <c r="AE1322" s="70"/>
      <c r="AF1322" s="70"/>
      <c r="AG1322" s="70"/>
      <c r="AH1322" s="70"/>
      <c r="AI1322" s="70"/>
      <c r="AJ1322" s="70"/>
      <c r="AK1322" s="70"/>
      <c r="AL1322" s="70"/>
      <c r="AM1322" s="70"/>
      <c r="AN1322" s="70"/>
      <c r="AO1322" s="70"/>
      <c r="AP1322" s="70"/>
      <c r="AQ1322" s="70"/>
      <c r="AR1322" s="70"/>
      <c r="AS1322" s="70"/>
      <c r="AT1322" s="70"/>
    </row>
    <row r="1323" spans="10:46" x14ac:dyDescent="0.5">
      <c r="J1323" s="70"/>
      <c r="K1323" s="70"/>
      <c r="L1323" s="70"/>
      <c r="M1323" s="70"/>
      <c r="N1323" s="70"/>
      <c r="O1323" s="70"/>
      <c r="P1323" s="70"/>
      <c r="Q1323" s="70"/>
      <c r="R1323" s="70"/>
      <c r="S1323" s="70"/>
      <c r="T1323" s="70"/>
      <c r="U1323" s="70"/>
      <c r="V1323" s="70"/>
      <c r="W1323" s="70"/>
      <c r="X1323" s="70"/>
      <c r="Y1323" s="70"/>
      <c r="Z1323" s="70"/>
      <c r="AA1323" s="70"/>
      <c r="AB1323" s="70"/>
      <c r="AC1323" s="70"/>
      <c r="AD1323" s="70"/>
      <c r="AE1323" s="70"/>
      <c r="AF1323" s="70"/>
      <c r="AG1323" s="70"/>
      <c r="AH1323" s="70"/>
      <c r="AI1323" s="70"/>
      <c r="AJ1323" s="70"/>
      <c r="AK1323" s="70"/>
      <c r="AL1323" s="70"/>
      <c r="AM1323" s="70"/>
      <c r="AN1323" s="70"/>
      <c r="AO1323" s="70"/>
      <c r="AP1323" s="70"/>
      <c r="AQ1323" s="70"/>
      <c r="AR1323" s="70"/>
      <c r="AS1323" s="70"/>
      <c r="AT1323" s="70"/>
    </row>
    <row r="1324" spans="10:46" x14ac:dyDescent="0.5">
      <c r="J1324" s="70"/>
      <c r="K1324" s="70"/>
      <c r="L1324" s="70"/>
      <c r="M1324" s="70"/>
      <c r="N1324" s="70"/>
      <c r="O1324" s="70"/>
      <c r="P1324" s="70"/>
      <c r="Q1324" s="70"/>
      <c r="R1324" s="70"/>
      <c r="S1324" s="70"/>
      <c r="T1324" s="70"/>
      <c r="U1324" s="70"/>
      <c r="V1324" s="70"/>
      <c r="W1324" s="70"/>
      <c r="X1324" s="70"/>
      <c r="Y1324" s="70"/>
      <c r="Z1324" s="70"/>
      <c r="AA1324" s="70"/>
      <c r="AB1324" s="70"/>
      <c r="AC1324" s="70"/>
      <c r="AD1324" s="70"/>
      <c r="AE1324" s="70"/>
      <c r="AF1324" s="70"/>
      <c r="AG1324" s="70"/>
      <c r="AH1324" s="70"/>
      <c r="AI1324" s="70"/>
      <c r="AJ1324" s="70"/>
      <c r="AK1324" s="70"/>
      <c r="AL1324" s="70"/>
      <c r="AM1324" s="70"/>
      <c r="AN1324" s="70"/>
      <c r="AO1324" s="70"/>
      <c r="AP1324" s="70"/>
      <c r="AQ1324" s="70"/>
      <c r="AR1324" s="70"/>
      <c r="AS1324" s="70"/>
      <c r="AT1324" s="70"/>
    </row>
    <row r="1325" spans="10:46" x14ac:dyDescent="0.5">
      <c r="J1325" s="70"/>
      <c r="K1325" s="70"/>
      <c r="L1325" s="70"/>
      <c r="M1325" s="70"/>
      <c r="N1325" s="70"/>
      <c r="O1325" s="70"/>
      <c r="P1325" s="70"/>
      <c r="Q1325" s="70"/>
      <c r="R1325" s="70"/>
      <c r="S1325" s="70"/>
      <c r="T1325" s="70"/>
      <c r="U1325" s="70"/>
      <c r="V1325" s="70"/>
      <c r="W1325" s="70"/>
      <c r="X1325" s="70"/>
      <c r="Y1325" s="70"/>
      <c r="Z1325" s="70"/>
      <c r="AA1325" s="70"/>
      <c r="AB1325" s="70"/>
      <c r="AC1325" s="70"/>
      <c r="AD1325" s="70"/>
      <c r="AE1325" s="70"/>
      <c r="AF1325" s="70"/>
      <c r="AG1325" s="70"/>
      <c r="AH1325" s="70"/>
      <c r="AI1325" s="70"/>
      <c r="AJ1325" s="70"/>
      <c r="AK1325" s="70"/>
      <c r="AL1325" s="70"/>
      <c r="AM1325" s="70"/>
      <c r="AN1325" s="70"/>
      <c r="AO1325" s="70"/>
      <c r="AP1325" s="70"/>
      <c r="AQ1325" s="70"/>
      <c r="AR1325" s="70"/>
      <c r="AS1325" s="70"/>
      <c r="AT1325" s="70"/>
    </row>
    <row r="1326" spans="10:46" x14ac:dyDescent="0.5">
      <c r="J1326" s="70"/>
      <c r="K1326" s="70"/>
      <c r="L1326" s="70"/>
      <c r="M1326" s="70"/>
      <c r="N1326" s="70"/>
      <c r="O1326" s="70"/>
      <c r="P1326" s="70"/>
      <c r="Q1326" s="70"/>
      <c r="R1326" s="70"/>
      <c r="S1326" s="70"/>
      <c r="T1326" s="70"/>
      <c r="U1326" s="70"/>
      <c r="V1326" s="70"/>
      <c r="W1326" s="70"/>
      <c r="X1326" s="70"/>
      <c r="Y1326" s="70"/>
      <c r="Z1326" s="70"/>
      <c r="AA1326" s="70"/>
      <c r="AB1326" s="70"/>
      <c r="AC1326" s="70"/>
      <c r="AD1326" s="70"/>
      <c r="AE1326" s="70"/>
      <c r="AF1326" s="70"/>
      <c r="AG1326" s="70"/>
      <c r="AH1326" s="70"/>
      <c r="AI1326" s="70"/>
      <c r="AJ1326" s="70"/>
      <c r="AK1326" s="70"/>
      <c r="AL1326" s="70"/>
      <c r="AM1326" s="70"/>
      <c r="AN1326" s="70"/>
      <c r="AO1326" s="70"/>
      <c r="AP1326" s="70"/>
      <c r="AQ1326" s="70"/>
      <c r="AR1326" s="70"/>
      <c r="AS1326" s="70"/>
      <c r="AT1326" s="70"/>
    </row>
    <row r="1327" spans="10:46" x14ac:dyDescent="0.5">
      <c r="J1327" s="70"/>
      <c r="K1327" s="70"/>
      <c r="L1327" s="70"/>
      <c r="M1327" s="70"/>
      <c r="N1327" s="70"/>
      <c r="O1327" s="70"/>
      <c r="P1327" s="70"/>
      <c r="Q1327" s="70"/>
      <c r="R1327" s="70"/>
      <c r="S1327" s="70"/>
      <c r="T1327" s="70"/>
      <c r="U1327" s="70"/>
      <c r="V1327" s="70"/>
      <c r="W1327" s="70"/>
      <c r="X1327" s="70"/>
      <c r="Y1327" s="70"/>
      <c r="Z1327" s="70"/>
      <c r="AA1327" s="70"/>
      <c r="AB1327" s="70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</row>
    <row r="1328" spans="10:46" x14ac:dyDescent="0.5">
      <c r="J1328" s="70"/>
      <c r="K1328" s="70"/>
      <c r="L1328" s="70"/>
      <c r="M1328" s="70"/>
      <c r="N1328" s="70"/>
      <c r="O1328" s="70"/>
      <c r="P1328" s="70"/>
      <c r="Q1328" s="70"/>
      <c r="R1328" s="70"/>
      <c r="S1328" s="70"/>
      <c r="T1328" s="70"/>
      <c r="U1328" s="70"/>
      <c r="V1328" s="70"/>
      <c r="W1328" s="70"/>
      <c r="X1328" s="70"/>
      <c r="Y1328" s="70"/>
      <c r="Z1328" s="70"/>
      <c r="AA1328" s="70"/>
      <c r="AB1328" s="70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</row>
    <row r="1329" spans="10:46" x14ac:dyDescent="0.5">
      <c r="J1329" s="70"/>
      <c r="K1329" s="70"/>
      <c r="L1329" s="70"/>
      <c r="M1329" s="70"/>
      <c r="N1329" s="70"/>
      <c r="O1329" s="70"/>
      <c r="P1329" s="70"/>
      <c r="Q1329" s="70"/>
      <c r="R1329" s="70"/>
      <c r="S1329" s="70"/>
      <c r="T1329" s="70"/>
      <c r="U1329" s="70"/>
      <c r="V1329" s="70"/>
      <c r="W1329" s="70"/>
      <c r="X1329" s="70"/>
      <c r="Y1329" s="70"/>
      <c r="Z1329" s="70"/>
      <c r="AA1329" s="70"/>
      <c r="AB1329" s="70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</row>
    <row r="1330" spans="10:46" x14ac:dyDescent="0.5">
      <c r="J1330" s="70"/>
      <c r="K1330" s="70"/>
      <c r="L1330" s="70"/>
      <c r="M1330" s="70"/>
      <c r="N1330" s="70"/>
      <c r="O1330" s="70"/>
      <c r="P1330" s="70"/>
      <c r="Q1330" s="70"/>
      <c r="R1330" s="70"/>
      <c r="S1330" s="70"/>
      <c r="T1330" s="70"/>
      <c r="U1330" s="70"/>
      <c r="V1330" s="70"/>
      <c r="W1330" s="70"/>
      <c r="X1330" s="70"/>
      <c r="Y1330" s="70"/>
      <c r="Z1330" s="70"/>
      <c r="AA1330" s="70"/>
      <c r="AB1330" s="70"/>
      <c r="AC1330" s="70"/>
      <c r="AD1330" s="70"/>
      <c r="AE1330" s="70"/>
      <c r="AF1330" s="70"/>
      <c r="AG1330" s="70"/>
      <c r="AH1330" s="70"/>
      <c r="AI1330" s="70"/>
      <c r="AJ1330" s="70"/>
      <c r="AK1330" s="70"/>
      <c r="AL1330" s="70"/>
      <c r="AM1330" s="70"/>
      <c r="AN1330" s="70"/>
      <c r="AO1330" s="70"/>
      <c r="AP1330" s="70"/>
      <c r="AQ1330" s="70"/>
      <c r="AR1330" s="70"/>
      <c r="AS1330" s="70"/>
      <c r="AT1330" s="70"/>
    </row>
    <row r="1331" spans="10:46" x14ac:dyDescent="0.5">
      <c r="J1331" s="70"/>
      <c r="K1331" s="70"/>
      <c r="L1331" s="70"/>
      <c r="M1331" s="70"/>
      <c r="N1331" s="70"/>
      <c r="O1331" s="70"/>
      <c r="P1331" s="70"/>
      <c r="Q1331" s="70"/>
      <c r="R1331" s="70"/>
      <c r="S1331" s="70"/>
      <c r="T1331" s="70"/>
      <c r="U1331" s="70"/>
      <c r="V1331" s="70"/>
      <c r="W1331" s="70"/>
      <c r="X1331" s="70"/>
      <c r="Y1331" s="70"/>
      <c r="Z1331" s="70"/>
      <c r="AA1331" s="70"/>
      <c r="AB1331" s="70"/>
      <c r="AC1331" s="70"/>
      <c r="AD1331" s="70"/>
      <c r="AE1331" s="70"/>
      <c r="AF1331" s="70"/>
      <c r="AG1331" s="70"/>
      <c r="AH1331" s="70"/>
      <c r="AI1331" s="70"/>
      <c r="AJ1331" s="70"/>
      <c r="AK1331" s="70"/>
      <c r="AL1331" s="70"/>
      <c r="AM1331" s="70"/>
      <c r="AN1331" s="70"/>
      <c r="AO1331" s="70"/>
      <c r="AP1331" s="70"/>
      <c r="AQ1331" s="70"/>
      <c r="AR1331" s="70"/>
      <c r="AS1331" s="70"/>
      <c r="AT1331" s="70"/>
    </row>
    <row r="1332" spans="10:46" x14ac:dyDescent="0.5">
      <c r="J1332" s="70"/>
      <c r="K1332" s="70"/>
      <c r="L1332" s="70"/>
      <c r="M1332" s="70"/>
      <c r="N1332" s="70"/>
      <c r="O1332" s="70"/>
      <c r="P1332" s="70"/>
      <c r="Q1332" s="70"/>
      <c r="R1332" s="70"/>
      <c r="S1332" s="70"/>
      <c r="T1332" s="70"/>
      <c r="U1332" s="70"/>
      <c r="V1332" s="70"/>
      <c r="W1332" s="70"/>
      <c r="X1332" s="70"/>
      <c r="Y1332" s="70"/>
      <c r="Z1332" s="70"/>
      <c r="AA1332" s="70"/>
      <c r="AB1332" s="70"/>
      <c r="AC1332" s="70"/>
      <c r="AD1332" s="70"/>
      <c r="AE1332" s="70"/>
      <c r="AF1332" s="70"/>
      <c r="AG1332" s="70"/>
      <c r="AH1332" s="70"/>
      <c r="AI1332" s="70"/>
      <c r="AJ1332" s="70"/>
      <c r="AK1332" s="70"/>
      <c r="AL1332" s="70"/>
      <c r="AM1332" s="70"/>
      <c r="AN1332" s="70"/>
      <c r="AO1332" s="70"/>
      <c r="AP1332" s="70"/>
      <c r="AQ1332" s="70"/>
      <c r="AR1332" s="70"/>
      <c r="AS1332" s="70"/>
      <c r="AT1332" s="70"/>
    </row>
    <row r="1333" spans="10:46" x14ac:dyDescent="0.5">
      <c r="J1333" s="70"/>
      <c r="K1333" s="70"/>
      <c r="L1333" s="70"/>
      <c r="M1333" s="70"/>
      <c r="N1333" s="70"/>
      <c r="O1333" s="70"/>
      <c r="P1333" s="70"/>
      <c r="Q1333" s="70"/>
      <c r="R1333" s="70"/>
      <c r="S1333" s="70"/>
      <c r="T1333" s="70"/>
      <c r="U1333" s="70"/>
      <c r="V1333" s="70"/>
      <c r="W1333" s="70"/>
      <c r="X1333" s="70"/>
      <c r="Y1333" s="70"/>
      <c r="Z1333" s="70"/>
      <c r="AA1333" s="70"/>
      <c r="AB1333" s="70"/>
      <c r="AC1333" s="70"/>
      <c r="AD1333" s="70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  <c r="AP1333" s="70"/>
      <c r="AQ1333" s="70"/>
      <c r="AR1333" s="70"/>
      <c r="AS1333" s="70"/>
      <c r="AT1333" s="70"/>
    </row>
    <row r="1334" spans="10:46" x14ac:dyDescent="0.5">
      <c r="J1334" s="70"/>
      <c r="K1334" s="70"/>
      <c r="L1334" s="70"/>
      <c r="M1334" s="70"/>
      <c r="N1334" s="70"/>
      <c r="O1334" s="70"/>
      <c r="P1334" s="70"/>
      <c r="Q1334" s="70"/>
      <c r="R1334" s="70"/>
      <c r="S1334" s="70"/>
      <c r="T1334" s="70"/>
      <c r="U1334" s="70"/>
      <c r="V1334" s="70"/>
      <c r="W1334" s="70"/>
      <c r="X1334" s="70"/>
      <c r="Y1334" s="70"/>
      <c r="Z1334" s="70"/>
      <c r="AA1334" s="70"/>
      <c r="AB1334" s="70"/>
      <c r="AC1334" s="70"/>
      <c r="AD1334" s="70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  <c r="AP1334" s="70"/>
      <c r="AQ1334" s="70"/>
      <c r="AR1334" s="70"/>
      <c r="AS1334" s="70"/>
      <c r="AT1334" s="70"/>
    </row>
    <row r="1335" spans="10:46" x14ac:dyDescent="0.5">
      <c r="J1335" s="70"/>
      <c r="K1335" s="70"/>
      <c r="L1335" s="70"/>
      <c r="M1335" s="70"/>
      <c r="N1335" s="70"/>
      <c r="O1335" s="70"/>
      <c r="P1335" s="70"/>
      <c r="Q1335" s="70"/>
      <c r="R1335" s="70"/>
      <c r="S1335" s="70"/>
      <c r="T1335" s="70"/>
      <c r="U1335" s="70"/>
      <c r="V1335" s="70"/>
      <c r="W1335" s="70"/>
      <c r="X1335" s="70"/>
      <c r="Y1335" s="70"/>
      <c r="Z1335" s="70"/>
      <c r="AA1335" s="70"/>
      <c r="AB1335" s="70"/>
      <c r="AC1335" s="70"/>
      <c r="AD1335" s="70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  <c r="AP1335" s="70"/>
      <c r="AQ1335" s="70"/>
      <c r="AR1335" s="70"/>
      <c r="AS1335" s="70"/>
      <c r="AT1335" s="70"/>
    </row>
    <row r="1336" spans="10:46" x14ac:dyDescent="0.5">
      <c r="J1336" s="70"/>
      <c r="K1336" s="70"/>
      <c r="L1336" s="70"/>
      <c r="M1336" s="70"/>
      <c r="N1336" s="70"/>
      <c r="O1336" s="70"/>
      <c r="P1336" s="70"/>
      <c r="Q1336" s="70"/>
      <c r="R1336" s="70"/>
      <c r="S1336" s="70"/>
      <c r="T1336" s="70"/>
      <c r="U1336" s="70"/>
      <c r="V1336" s="70"/>
      <c r="W1336" s="70"/>
      <c r="X1336" s="70"/>
      <c r="Y1336" s="70"/>
      <c r="Z1336" s="70"/>
      <c r="AA1336" s="70"/>
      <c r="AB1336" s="70"/>
      <c r="AC1336" s="70"/>
      <c r="AD1336" s="70"/>
      <c r="AE1336" s="70"/>
      <c r="AF1336" s="70"/>
      <c r="AG1336" s="70"/>
      <c r="AH1336" s="70"/>
      <c r="AI1336" s="70"/>
      <c r="AJ1336" s="70"/>
      <c r="AK1336" s="70"/>
      <c r="AL1336" s="70"/>
      <c r="AM1336" s="70"/>
      <c r="AN1336" s="70"/>
      <c r="AO1336" s="70"/>
      <c r="AP1336" s="70"/>
      <c r="AQ1336" s="70"/>
      <c r="AR1336" s="70"/>
      <c r="AS1336" s="70"/>
      <c r="AT1336" s="70"/>
    </row>
    <row r="1337" spans="10:46" x14ac:dyDescent="0.5">
      <c r="J1337" s="70"/>
      <c r="K1337" s="70"/>
      <c r="L1337" s="70"/>
      <c r="M1337" s="70"/>
      <c r="N1337" s="70"/>
      <c r="O1337" s="70"/>
      <c r="P1337" s="70"/>
      <c r="Q1337" s="70"/>
      <c r="R1337" s="70"/>
      <c r="S1337" s="70"/>
      <c r="T1337" s="70"/>
      <c r="U1337" s="70"/>
      <c r="V1337" s="70"/>
      <c r="W1337" s="70"/>
      <c r="X1337" s="70"/>
      <c r="Y1337" s="70"/>
      <c r="Z1337" s="70"/>
      <c r="AA1337" s="70"/>
      <c r="AB1337" s="70"/>
      <c r="AC1337" s="70"/>
      <c r="AD1337" s="70"/>
      <c r="AE1337" s="70"/>
      <c r="AF1337" s="70"/>
      <c r="AG1337" s="70"/>
      <c r="AH1337" s="70"/>
      <c r="AI1337" s="70"/>
      <c r="AJ1337" s="70"/>
      <c r="AK1337" s="70"/>
      <c r="AL1337" s="70"/>
      <c r="AM1337" s="70"/>
      <c r="AN1337" s="70"/>
      <c r="AO1337" s="70"/>
      <c r="AP1337" s="70"/>
      <c r="AQ1337" s="70"/>
      <c r="AR1337" s="70"/>
      <c r="AS1337" s="70"/>
      <c r="AT1337" s="70"/>
    </row>
    <row r="1338" spans="10:46" x14ac:dyDescent="0.5">
      <c r="J1338" s="70"/>
      <c r="K1338" s="70"/>
      <c r="L1338" s="70"/>
      <c r="M1338" s="70"/>
      <c r="N1338" s="70"/>
      <c r="O1338" s="70"/>
      <c r="P1338" s="70"/>
      <c r="Q1338" s="70"/>
      <c r="R1338" s="70"/>
      <c r="S1338" s="70"/>
      <c r="T1338" s="70"/>
      <c r="U1338" s="70"/>
      <c r="V1338" s="70"/>
      <c r="W1338" s="70"/>
      <c r="X1338" s="70"/>
      <c r="Y1338" s="70"/>
      <c r="Z1338" s="70"/>
      <c r="AA1338" s="70"/>
      <c r="AB1338" s="70"/>
      <c r="AC1338" s="70"/>
      <c r="AD1338" s="70"/>
      <c r="AE1338" s="70"/>
      <c r="AF1338" s="70"/>
      <c r="AG1338" s="70"/>
      <c r="AH1338" s="70"/>
      <c r="AI1338" s="70"/>
      <c r="AJ1338" s="70"/>
      <c r="AK1338" s="70"/>
      <c r="AL1338" s="70"/>
      <c r="AM1338" s="70"/>
      <c r="AN1338" s="70"/>
      <c r="AO1338" s="70"/>
      <c r="AP1338" s="70"/>
      <c r="AQ1338" s="70"/>
      <c r="AR1338" s="70"/>
      <c r="AS1338" s="70"/>
      <c r="AT1338" s="70"/>
    </row>
    <row r="1339" spans="10:46" x14ac:dyDescent="0.5">
      <c r="J1339" s="70"/>
      <c r="K1339" s="70"/>
      <c r="L1339" s="70"/>
      <c r="M1339" s="70"/>
      <c r="N1339" s="70"/>
      <c r="O1339" s="70"/>
      <c r="P1339" s="70"/>
      <c r="Q1339" s="70"/>
      <c r="R1339" s="70"/>
      <c r="S1339" s="70"/>
      <c r="T1339" s="70"/>
      <c r="U1339" s="70"/>
      <c r="V1339" s="70"/>
      <c r="W1339" s="70"/>
      <c r="X1339" s="70"/>
      <c r="Y1339" s="70"/>
      <c r="Z1339" s="70"/>
      <c r="AA1339" s="70"/>
      <c r="AB1339" s="70"/>
      <c r="AC1339" s="70"/>
      <c r="AD1339" s="70"/>
      <c r="AE1339" s="70"/>
      <c r="AF1339" s="70"/>
      <c r="AG1339" s="70"/>
      <c r="AH1339" s="70"/>
      <c r="AI1339" s="70"/>
      <c r="AJ1339" s="70"/>
      <c r="AK1339" s="70"/>
      <c r="AL1339" s="70"/>
      <c r="AM1339" s="70"/>
      <c r="AN1339" s="70"/>
      <c r="AO1339" s="70"/>
      <c r="AP1339" s="70"/>
      <c r="AQ1339" s="70"/>
      <c r="AR1339" s="70"/>
      <c r="AS1339" s="70"/>
      <c r="AT1339" s="70"/>
    </row>
    <row r="1340" spans="10:46" x14ac:dyDescent="0.5">
      <c r="J1340" s="70"/>
      <c r="K1340" s="70"/>
      <c r="L1340" s="70"/>
      <c r="M1340" s="70"/>
      <c r="N1340" s="70"/>
      <c r="O1340" s="70"/>
      <c r="P1340" s="70"/>
      <c r="Q1340" s="70"/>
      <c r="R1340" s="70"/>
      <c r="S1340" s="70"/>
      <c r="T1340" s="70"/>
      <c r="U1340" s="70"/>
      <c r="V1340" s="70"/>
      <c r="W1340" s="70"/>
      <c r="X1340" s="70"/>
      <c r="Y1340" s="70"/>
      <c r="Z1340" s="70"/>
      <c r="AA1340" s="70"/>
      <c r="AB1340" s="70"/>
      <c r="AC1340" s="70"/>
      <c r="AD1340" s="70"/>
      <c r="AE1340" s="70"/>
      <c r="AF1340" s="70"/>
      <c r="AG1340" s="70"/>
      <c r="AH1340" s="70"/>
      <c r="AI1340" s="70"/>
      <c r="AJ1340" s="70"/>
      <c r="AK1340" s="70"/>
      <c r="AL1340" s="70"/>
      <c r="AM1340" s="70"/>
      <c r="AN1340" s="70"/>
      <c r="AO1340" s="70"/>
      <c r="AP1340" s="70"/>
      <c r="AQ1340" s="70"/>
      <c r="AR1340" s="70"/>
      <c r="AS1340" s="70"/>
      <c r="AT1340" s="70"/>
    </row>
    <row r="1341" spans="10:46" x14ac:dyDescent="0.5">
      <c r="J1341" s="70"/>
      <c r="K1341" s="70"/>
      <c r="L1341" s="70"/>
      <c r="M1341" s="70"/>
      <c r="N1341" s="70"/>
      <c r="O1341" s="70"/>
      <c r="P1341" s="70"/>
      <c r="Q1341" s="70"/>
      <c r="R1341" s="70"/>
      <c r="S1341" s="70"/>
      <c r="T1341" s="70"/>
      <c r="U1341" s="70"/>
      <c r="V1341" s="70"/>
      <c r="W1341" s="70"/>
      <c r="X1341" s="70"/>
      <c r="Y1341" s="70"/>
      <c r="Z1341" s="70"/>
      <c r="AA1341" s="70"/>
      <c r="AB1341" s="70"/>
      <c r="AC1341" s="70"/>
      <c r="AD1341" s="70"/>
      <c r="AE1341" s="70"/>
      <c r="AF1341" s="70"/>
      <c r="AG1341" s="70"/>
      <c r="AH1341" s="70"/>
      <c r="AI1341" s="70"/>
      <c r="AJ1341" s="70"/>
      <c r="AK1341" s="70"/>
      <c r="AL1341" s="70"/>
      <c r="AM1341" s="70"/>
      <c r="AN1341" s="70"/>
      <c r="AO1341" s="70"/>
      <c r="AP1341" s="70"/>
      <c r="AQ1341" s="70"/>
      <c r="AR1341" s="70"/>
      <c r="AS1341" s="70"/>
      <c r="AT1341" s="70"/>
    </row>
    <row r="1342" spans="10:46" x14ac:dyDescent="0.5">
      <c r="J1342" s="70"/>
      <c r="K1342" s="70"/>
      <c r="L1342" s="70"/>
      <c r="M1342" s="70"/>
      <c r="N1342" s="70"/>
      <c r="O1342" s="70"/>
      <c r="P1342" s="70"/>
      <c r="Q1342" s="70"/>
      <c r="R1342" s="70"/>
      <c r="S1342" s="70"/>
      <c r="T1342" s="70"/>
      <c r="U1342" s="70"/>
      <c r="V1342" s="70"/>
      <c r="W1342" s="70"/>
      <c r="X1342" s="70"/>
      <c r="Y1342" s="70"/>
      <c r="Z1342" s="70"/>
      <c r="AA1342" s="70"/>
      <c r="AB1342" s="70"/>
      <c r="AC1342" s="70"/>
      <c r="AD1342" s="70"/>
      <c r="AE1342" s="70"/>
      <c r="AF1342" s="70"/>
      <c r="AG1342" s="70"/>
      <c r="AH1342" s="70"/>
      <c r="AI1342" s="70"/>
      <c r="AJ1342" s="70"/>
      <c r="AK1342" s="70"/>
      <c r="AL1342" s="70"/>
      <c r="AM1342" s="70"/>
      <c r="AN1342" s="70"/>
      <c r="AO1342" s="70"/>
      <c r="AP1342" s="70"/>
      <c r="AQ1342" s="70"/>
      <c r="AR1342" s="70"/>
      <c r="AS1342" s="70"/>
      <c r="AT1342" s="70"/>
    </row>
    <row r="1343" spans="10:46" x14ac:dyDescent="0.5">
      <c r="J1343" s="70"/>
      <c r="K1343" s="70"/>
      <c r="L1343" s="70"/>
      <c r="M1343" s="70"/>
      <c r="N1343" s="70"/>
      <c r="O1343" s="70"/>
      <c r="P1343" s="70"/>
      <c r="Q1343" s="70"/>
      <c r="R1343" s="70"/>
      <c r="S1343" s="70"/>
      <c r="T1343" s="70"/>
      <c r="U1343" s="70"/>
      <c r="V1343" s="70"/>
      <c r="W1343" s="70"/>
      <c r="X1343" s="70"/>
      <c r="Y1343" s="70"/>
      <c r="Z1343" s="70"/>
      <c r="AA1343" s="70"/>
      <c r="AB1343" s="70"/>
      <c r="AC1343" s="70"/>
      <c r="AD1343" s="70"/>
      <c r="AE1343" s="70"/>
      <c r="AF1343" s="70"/>
      <c r="AG1343" s="70"/>
      <c r="AH1343" s="70"/>
      <c r="AI1343" s="70"/>
      <c r="AJ1343" s="70"/>
      <c r="AK1343" s="70"/>
      <c r="AL1343" s="70"/>
      <c r="AM1343" s="70"/>
      <c r="AN1343" s="70"/>
      <c r="AO1343" s="70"/>
      <c r="AP1343" s="70"/>
      <c r="AQ1343" s="70"/>
      <c r="AR1343" s="70"/>
      <c r="AS1343" s="70"/>
      <c r="AT1343" s="70"/>
    </row>
    <row r="1344" spans="10:46" x14ac:dyDescent="0.5">
      <c r="J1344" s="70"/>
      <c r="K1344" s="70"/>
      <c r="L1344" s="70"/>
      <c r="M1344" s="70"/>
      <c r="N1344" s="70"/>
      <c r="O1344" s="70"/>
      <c r="P1344" s="70"/>
      <c r="Q1344" s="70"/>
      <c r="R1344" s="70"/>
      <c r="S1344" s="70"/>
      <c r="T1344" s="70"/>
      <c r="U1344" s="70"/>
      <c r="V1344" s="70"/>
      <c r="W1344" s="70"/>
      <c r="X1344" s="70"/>
      <c r="Y1344" s="70"/>
      <c r="Z1344" s="70"/>
      <c r="AA1344" s="70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/>
      <c r="AM1344" s="70"/>
      <c r="AN1344" s="70"/>
      <c r="AO1344" s="70"/>
      <c r="AP1344" s="70"/>
      <c r="AQ1344" s="70"/>
      <c r="AR1344" s="70"/>
      <c r="AS1344" s="70"/>
      <c r="AT1344" s="70"/>
    </row>
    <row r="1345" spans="10:46" x14ac:dyDescent="0.5">
      <c r="J1345" s="70"/>
      <c r="K1345" s="70"/>
      <c r="L1345" s="70"/>
      <c r="M1345" s="70"/>
      <c r="N1345" s="70"/>
      <c r="O1345" s="70"/>
      <c r="P1345" s="70"/>
      <c r="Q1345" s="70"/>
      <c r="R1345" s="70"/>
      <c r="S1345" s="70"/>
      <c r="T1345" s="70"/>
      <c r="U1345" s="70"/>
      <c r="V1345" s="70"/>
      <c r="W1345" s="70"/>
      <c r="X1345" s="70"/>
      <c r="Y1345" s="70"/>
      <c r="Z1345" s="70"/>
      <c r="AA1345" s="70"/>
      <c r="AB1345" s="70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  <c r="AP1345" s="70"/>
      <c r="AQ1345" s="70"/>
      <c r="AR1345" s="70"/>
      <c r="AS1345" s="70"/>
      <c r="AT1345" s="70"/>
    </row>
    <row r="1346" spans="10:46" x14ac:dyDescent="0.5">
      <c r="J1346" s="70"/>
      <c r="K1346" s="70"/>
      <c r="L1346" s="70"/>
      <c r="M1346" s="70"/>
      <c r="N1346" s="70"/>
      <c r="O1346" s="70"/>
      <c r="P1346" s="70"/>
      <c r="Q1346" s="70"/>
      <c r="R1346" s="70"/>
      <c r="S1346" s="70"/>
      <c r="T1346" s="70"/>
      <c r="U1346" s="70"/>
      <c r="V1346" s="70"/>
      <c r="W1346" s="70"/>
      <c r="X1346" s="70"/>
      <c r="Y1346" s="70"/>
      <c r="Z1346" s="70"/>
      <c r="AA1346" s="70"/>
      <c r="AB1346" s="70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/>
      <c r="AM1346" s="70"/>
      <c r="AN1346" s="70"/>
      <c r="AO1346" s="70"/>
      <c r="AP1346" s="70"/>
      <c r="AQ1346" s="70"/>
      <c r="AR1346" s="70"/>
      <c r="AS1346" s="70"/>
      <c r="AT1346" s="70"/>
    </row>
    <row r="1347" spans="10:46" x14ac:dyDescent="0.5">
      <c r="J1347" s="70"/>
      <c r="K1347" s="70"/>
      <c r="L1347" s="70"/>
      <c r="M1347" s="70"/>
      <c r="N1347" s="70"/>
      <c r="O1347" s="70"/>
      <c r="P1347" s="70"/>
      <c r="Q1347" s="70"/>
      <c r="R1347" s="70"/>
      <c r="S1347" s="70"/>
      <c r="T1347" s="70"/>
      <c r="U1347" s="70"/>
      <c r="V1347" s="70"/>
      <c r="W1347" s="70"/>
      <c r="X1347" s="70"/>
      <c r="Y1347" s="70"/>
      <c r="Z1347" s="70"/>
      <c r="AA1347" s="70"/>
      <c r="AB1347" s="70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/>
      <c r="AM1347" s="70"/>
      <c r="AN1347" s="70"/>
      <c r="AO1347" s="70"/>
      <c r="AP1347" s="70"/>
      <c r="AQ1347" s="70"/>
      <c r="AR1347" s="70"/>
      <c r="AS1347" s="70"/>
      <c r="AT1347" s="70"/>
    </row>
    <row r="1348" spans="10:46" x14ac:dyDescent="0.5">
      <c r="J1348" s="70"/>
      <c r="K1348" s="70"/>
      <c r="L1348" s="70"/>
      <c r="M1348" s="70"/>
      <c r="N1348" s="70"/>
      <c r="O1348" s="70"/>
      <c r="P1348" s="70"/>
      <c r="Q1348" s="70"/>
      <c r="R1348" s="70"/>
      <c r="S1348" s="70"/>
      <c r="T1348" s="70"/>
      <c r="U1348" s="70"/>
      <c r="V1348" s="70"/>
      <c r="W1348" s="70"/>
      <c r="X1348" s="70"/>
      <c r="Y1348" s="70"/>
      <c r="Z1348" s="70"/>
      <c r="AA1348" s="70"/>
      <c r="AB1348" s="70"/>
      <c r="AC1348" s="70"/>
      <c r="AD1348" s="70"/>
      <c r="AE1348" s="70"/>
      <c r="AF1348" s="70"/>
      <c r="AG1348" s="70"/>
      <c r="AH1348" s="70"/>
      <c r="AI1348" s="70"/>
      <c r="AJ1348" s="70"/>
      <c r="AK1348" s="70"/>
      <c r="AL1348" s="70"/>
      <c r="AM1348" s="70"/>
      <c r="AN1348" s="70"/>
      <c r="AO1348" s="70"/>
      <c r="AP1348" s="70"/>
      <c r="AQ1348" s="70"/>
      <c r="AR1348" s="70"/>
      <c r="AS1348" s="70"/>
      <c r="AT1348" s="70"/>
    </row>
    <row r="1349" spans="10:46" x14ac:dyDescent="0.5">
      <c r="J1349" s="70"/>
      <c r="K1349" s="70"/>
      <c r="L1349" s="70"/>
      <c r="M1349" s="70"/>
      <c r="N1349" s="70"/>
      <c r="O1349" s="70"/>
      <c r="P1349" s="70"/>
      <c r="Q1349" s="70"/>
      <c r="R1349" s="70"/>
      <c r="S1349" s="70"/>
      <c r="T1349" s="70"/>
      <c r="U1349" s="70"/>
      <c r="V1349" s="70"/>
      <c r="W1349" s="70"/>
      <c r="X1349" s="70"/>
      <c r="Y1349" s="70"/>
      <c r="Z1349" s="70"/>
      <c r="AA1349" s="70"/>
      <c r="AB1349" s="70"/>
      <c r="AC1349" s="70"/>
      <c r="AD1349" s="70"/>
      <c r="AE1349" s="70"/>
      <c r="AF1349" s="70"/>
      <c r="AG1349" s="70"/>
      <c r="AH1349" s="70"/>
      <c r="AI1349" s="70"/>
      <c r="AJ1349" s="70"/>
      <c r="AK1349" s="70"/>
      <c r="AL1349" s="70"/>
      <c r="AM1349" s="70"/>
      <c r="AN1349" s="70"/>
      <c r="AO1349" s="70"/>
      <c r="AP1349" s="70"/>
      <c r="AQ1349" s="70"/>
      <c r="AR1349" s="70"/>
      <c r="AS1349" s="70"/>
      <c r="AT1349" s="70"/>
    </row>
    <row r="1350" spans="10:46" x14ac:dyDescent="0.5">
      <c r="J1350" s="70"/>
      <c r="K1350" s="70"/>
      <c r="L1350" s="70"/>
      <c r="M1350" s="70"/>
      <c r="N1350" s="70"/>
      <c r="O1350" s="70"/>
      <c r="P1350" s="70"/>
      <c r="Q1350" s="70"/>
      <c r="R1350" s="70"/>
      <c r="S1350" s="70"/>
      <c r="T1350" s="70"/>
      <c r="U1350" s="70"/>
      <c r="V1350" s="70"/>
      <c r="W1350" s="70"/>
      <c r="X1350" s="70"/>
      <c r="Y1350" s="70"/>
      <c r="Z1350" s="70"/>
      <c r="AA1350" s="70"/>
      <c r="AB1350" s="70"/>
      <c r="AC1350" s="70"/>
      <c r="AD1350" s="70"/>
      <c r="AE1350" s="70"/>
      <c r="AF1350" s="70"/>
      <c r="AG1350" s="70"/>
      <c r="AH1350" s="70"/>
      <c r="AI1350" s="70"/>
      <c r="AJ1350" s="70"/>
      <c r="AK1350" s="70"/>
      <c r="AL1350" s="70"/>
      <c r="AM1350" s="70"/>
      <c r="AN1350" s="70"/>
      <c r="AO1350" s="70"/>
      <c r="AP1350" s="70"/>
      <c r="AQ1350" s="70"/>
      <c r="AR1350" s="70"/>
      <c r="AS1350" s="70"/>
      <c r="AT1350" s="70"/>
    </row>
    <row r="1351" spans="10:46" x14ac:dyDescent="0.5">
      <c r="J1351" s="70"/>
      <c r="K1351" s="70"/>
      <c r="L1351" s="70"/>
      <c r="M1351" s="70"/>
      <c r="N1351" s="70"/>
      <c r="O1351" s="70"/>
      <c r="P1351" s="70"/>
      <c r="Q1351" s="70"/>
      <c r="R1351" s="70"/>
      <c r="S1351" s="70"/>
      <c r="T1351" s="70"/>
      <c r="U1351" s="70"/>
      <c r="V1351" s="70"/>
      <c r="W1351" s="70"/>
      <c r="X1351" s="70"/>
      <c r="Y1351" s="70"/>
      <c r="Z1351" s="70"/>
      <c r="AA1351" s="70"/>
      <c r="AB1351" s="70"/>
      <c r="AC1351" s="70"/>
      <c r="AD1351" s="70"/>
      <c r="AE1351" s="70"/>
      <c r="AF1351" s="70"/>
      <c r="AG1351" s="70"/>
      <c r="AH1351" s="70"/>
      <c r="AI1351" s="70"/>
      <c r="AJ1351" s="70"/>
      <c r="AK1351" s="70"/>
      <c r="AL1351" s="70"/>
      <c r="AM1351" s="70"/>
      <c r="AN1351" s="70"/>
      <c r="AO1351" s="70"/>
      <c r="AP1351" s="70"/>
      <c r="AQ1351" s="70"/>
      <c r="AR1351" s="70"/>
      <c r="AS1351" s="70"/>
      <c r="AT1351" s="70"/>
    </row>
    <row r="1352" spans="10:46" x14ac:dyDescent="0.5">
      <c r="J1352" s="70"/>
      <c r="K1352" s="70"/>
      <c r="L1352" s="70"/>
      <c r="M1352" s="70"/>
      <c r="N1352" s="70"/>
      <c r="O1352" s="70"/>
      <c r="P1352" s="70"/>
      <c r="Q1352" s="70"/>
      <c r="R1352" s="70"/>
      <c r="S1352" s="70"/>
      <c r="T1352" s="70"/>
      <c r="U1352" s="70"/>
      <c r="V1352" s="70"/>
      <c r="W1352" s="70"/>
      <c r="X1352" s="70"/>
      <c r="Y1352" s="70"/>
      <c r="Z1352" s="70"/>
      <c r="AA1352" s="70"/>
      <c r="AB1352" s="70"/>
      <c r="AC1352" s="70"/>
      <c r="AD1352" s="70"/>
      <c r="AE1352" s="70"/>
      <c r="AF1352" s="70"/>
      <c r="AG1352" s="70"/>
      <c r="AH1352" s="70"/>
      <c r="AI1352" s="70"/>
      <c r="AJ1352" s="70"/>
      <c r="AK1352" s="70"/>
      <c r="AL1352" s="70"/>
      <c r="AM1352" s="70"/>
      <c r="AN1352" s="70"/>
      <c r="AO1352" s="70"/>
      <c r="AP1352" s="70"/>
      <c r="AQ1352" s="70"/>
      <c r="AR1352" s="70"/>
      <c r="AS1352" s="70"/>
      <c r="AT1352" s="70"/>
    </row>
    <row r="1353" spans="10:46" x14ac:dyDescent="0.5">
      <c r="J1353" s="70"/>
      <c r="K1353" s="70"/>
      <c r="L1353" s="70"/>
      <c r="M1353" s="70"/>
      <c r="N1353" s="70"/>
      <c r="O1353" s="70"/>
      <c r="P1353" s="70"/>
      <c r="Q1353" s="70"/>
      <c r="R1353" s="70"/>
      <c r="S1353" s="70"/>
      <c r="T1353" s="70"/>
      <c r="U1353" s="70"/>
      <c r="V1353" s="70"/>
      <c r="W1353" s="70"/>
      <c r="X1353" s="70"/>
      <c r="Y1353" s="70"/>
      <c r="Z1353" s="70"/>
      <c r="AA1353" s="70"/>
      <c r="AB1353" s="70"/>
      <c r="AC1353" s="70"/>
      <c r="AD1353" s="70"/>
      <c r="AE1353" s="70"/>
      <c r="AF1353" s="70"/>
      <c r="AG1353" s="70"/>
      <c r="AH1353" s="70"/>
      <c r="AI1353" s="70"/>
      <c r="AJ1353" s="70"/>
      <c r="AK1353" s="70"/>
      <c r="AL1353" s="70"/>
      <c r="AM1353" s="70"/>
      <c r="AN1353" s="70"/>
      <c r="AO1353" s="70"/>
      <c r="AP1353" s="70"/>
      <c r="AQ1353" s="70"/>
      <c r="AR1353" s="70"/>
      <c r="AS1353" s="70"/>
      <c r="AT1353" s="70"/>
    </row>
    <row r="1354" spans="10:46" x14ac:dyDescent="0.5">
      <c r="J1354" s="70"/>
      <c r="K1354" s="70"/>
      <c r="L1354" s="70"/>
      <c r="M1354" s="70"/>
      <c r="N1354" s="70"/>
      <c r="O1354" s="70"/>
      <c r="P1354" s="70"/>
      <c r="Q1354" s="70"/>
      <c r="R1354" s="70"/>
      <c r="S1354" s="70"/>
      <c r="T1354" s="70"/>
      <c r="U1354" s="70"/>
      <c r="V1354" s="70"/>
      <c r="W1354" s="70"/>
      <c r="X1354" s="70"/>
      <c r="Y1354" s="70"/>
      <c r="Z1354" s="70"/>
      <c r="AA1354" s="70"/>
      <c r="AB1354" s="70"/>
      <c r="AC1354" s="70"/>
      <c r="AD1354" s="70"/>
      <c r="AE1354" s="70"/>
      <c r="AF1354" s="70"/>
      <c r="AG1354" s="70"/>
      <c r="AH1354" s="70"/>
      <c r="AI1354" s="70"/>
      <c r="AJ1354" s="70"/>
      <c r="AK1354" s="70"/>
      <c r="AL1354" s="70"/>
      <c r="AM1354" s="70"/>
      <c r="AN1354" s="70"/>
      <c r="AO1354" s="70"/>
      <c r="AP1354" s="70"/>
      <c r="AQ1354" s="70"/>
      <c r="AR1354" s="70"/>
      <c r="AS1354" s="70"/>
      <c r="AT1354" s="70"/>
    </row>
    <row r="1355" spans="10:46" x14ac:dyDescent="0.5">
      <c r="J1355" s="70"/>
      <c r="K1355" s="70"/>
      <c r="L1355" s="70"/>
      <c r="M1355" s="70"/>
      <c r="N1355" s="70"/>
      <c r="O1355" s="70"/>
      <c r="P1355" s="70"/>
      <c r="Q1355" s="70"/>
      <c r="R1355" s="70"/>
      <c r="S1355" s="70"/>
      <c r="T1355" s="70"/>
      <c r="U1355" s="70"/>
      <c r="V1355" s="70"/>
      <c r="W1355" s="70"/>
      <c r="X1355" s="70"/>
      <c r="Y1355" s="70"/>
      <c r="Z1355" s="70"/>
      <c r="AA1355" s="70"/>
      <c r="AB1355" s="70"/>
      <c r="AC1355" s="70"/>
      <c r="AD1355" s="70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  <c r="AP1355" s="70"/>
      <c r="AQ1355" s="70"/>
      <c r="AR1355" s="70"/>
      <c r="AS1355" s="70"/>
      <c r="AT1355" s="70"/>
    </row>
    <row r="1356" spans="10:46" x14ac:dyDescent="0.5">
      <c r="J1356" s="70"/>
      <c r="K1356" s="70"/>
      <c r="L1356" s="70"/>
      <c r="M1356" s="70"/>
      <c r="N1356" s="70"/>
      <c r="O1356" s="70"/>
      <c r="P1356" s="70"/>
      <c r="Q1356" s="70"/>
      <c r="R1356" s="70"/>
      <c r="S1356" s="70"/>
      <c r="T1356" s="70"/>
      <c r="U1356" s="70"/>
      <c r="V1356" s="70"/>
      <c r="W1356" s="70"/>
      <c r="X1356" s="70"/>
      <c r="Y1356" s="70"/>
      <c r="Z1356" s="70"/>
      <c r="AA1356" s="70"/>
      <c r="AB1356" s="70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</row>
    <row r="1357" spans="10:46" x14ac:dyDescent="0.5">
      <c r="J1357" s="70"/>
      <c r="K1357" s="70"/>
      <c r="L1357" s="70"/>
      <c r="M1357" s="70"/>
      <c r="N1357" s="70"/>
      <c r="O1357" s="70"/>
      <c r="P1357" s="70"/>
      <c r="Q1357" s="70"/>
      <c r="R1357" s="70"/>
      <c r="S1357" s="70"/>
      <c r="T1357" s="70"/>
      <c r="U1357" s="70"/>
      <c r="V1357" s="70"/>
      <c r="W1357" s="70"/>
      <c r="X1357" s="70"/>
      <c r="Y1357" s="70"/>
      <c r="Z1357" s="70"/>
      <c r="AA1357" s="70"/>
      <c r="AB1357" s="70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</row>
    <row r="1358" spans="10:46" x14ac:dyDescent="0.5">
      <c r="J1358" s="70"/>
      <c r="K1358" s="70"/>
      <c r="L1358" s="70"/>
      <c r="M1358" s="70"/>
      <c r="N1358" s="70"/>
      <c r="O1358" s="70"/>
      <c r="P1358" s="70"/>
      <c r="Q1358" s="70"/>
      <c r="R1358" s="70"/>
      <c r="S1358" s="70"/>
      <c r="T1358" s="70"/>
      <c r="U1358" s="70"/>
      <c r="V1358" s="70"/>
      <c r="W1358" s="70"/>
      <c r="X1358" s="70"/>
      <c r="Y1358" s="70"/>
      <c r="Z1358" s="70"/>
      <c r="AA1358" s="70"/>
      <c r="AB1358" s="70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</row>
    <row r="1359" spans="10:46" x14ac:dyDescent="0.5">
      <c r="J1359" s="70"/>
      <c r="K1359" s="70"/>
      <c r="L1359" s="70"/>
      <c r="M1359" s="70"/>
      <c r="N1359" s="70"/>
      <c r="O1359" s="70"/>
      <c r="P1359" s="70"/>
      <c r="Q1359" s="70"/>
      <c r="R1359" s="70"/>
      <c r="S1359" s="70"/>
      <c r="T1359" s="70"/>
      <c r="U1359" s="70"/>
      <c r="V1359" s="70"/>
      <c r="W1359" s="70"/>
      <c r="X1359" s="70"/>
      <c r="Y1359" s="70"/>
      <c r="Z1359" s="70"/>
      <c r="AA1359" s="70"/>
      <c r="AB1359" s="70"/>
      <c r="AC1359" s="70"/>
      <c r="AD1359" s="70"/>
      <c r="AE1359" s="70"/>
      <c r="AF1359" s="70"/>
      <c r="AG1359" s="70"/>
      <c r="AH1359" s="70"/>
      <c r="AI1359" s="70"/>
      <c r="AJ1359" s="70"/>
      <c r="AK1359" s="70"/>
      <c r="AL1359" s="70"/>
      <c r="AM1359" s="70"/>
      <c r="AN1359" s="70"/>
      <c r="AO1359" s="70"/>
      <c r="AP1359" s="70"/>
      <c r="AQ1359" s="70"/>
      <c r="AR1359" s="70"/>
      <c r="AS1359" s="70"/>
      <c r="AT1359" s="70"/>
    </row>
    <row r="1360" spans="10:46" x14ac:dyDescent="0.5">
      <c r="J1360" s="70"/>
      <c r="K1360" s="70"/>
      <c r="L1360" s="70"/>
      <c r="M1360" s="70"/>
      <c r="N1360" s="70"/>
      <c r="O1360" s="70"/>
      <c r="P1360" s="70"/>
      <c r="Q1360" s="70"/>
      <c r="R1360" s="70"/>
      <c r="S1360" s="70"/>
      <c r="T1360" s="70"/>
      <c r="U1360" s="70"/>
      <c r="V1360" s="70"/>
      <c r="W1360" s="70"/>
      <c r="X1360" s="70"/>
      <c r="Y1360" s="70"/>
      <c r="Z1360" s="70"/>
      <c r="AA1360" s="70"/>
      <c r="AB1360" s="70"/>
      <c r="AC1360" s="70"/>
      <c r="AD1360" s="70"/>
      <c r="AE1360" s="70"/>
      <c r="AF1360" s="70"/>
      <c r="AG1360" s="70"/>
      <c r="AH1360" s="70"/>
      <c r="AI1360" s="70"/>
      <c r="AJ1360" s="70"/>
      <c r="AK1360" s="70"/>
      <c r="AL1360" s="70"/>
      <c r="AM1360" s="70"/>
      <c r="AN1360" s="70"/>
      <c r="AO1360" s="70"/>
      <c r="AP1360" s="70"/>
      <c r="AQ1360" s="70"/>
      <c r="AR1360" s="70"/>
      <c r="AS1360" s="70"/>
      <c r="AT1360" s="70"/>
    </row>
    <row r="1361" spans="10:46" x14ac:dyDescent="0.5">
      <c r="J1361" s="70"/>
      <c r="K1361" s="70"/>
      <c r="L1361" s="70"/>
      <c r="M1361" s="70"/>
      <c r="N1361" s="70"/>
      <c r="O1361" s="70"/>
      <c r="P1361" s="70"/>
      <c r="Q1361" s="70"/>
      <c r="R1361" s="70"/>
      <c r="S1361" s="70"/>
      <c r="T1361" s="70"/>
      <c r="U1361" s="70"/>
      <c r="V1361" s="70"/>
      <c r="W1361" s="70"/>
      <c r="X1361" s="70"/>
      <c r="Y1361" s="70"/>
      <c r="Z1361" s="70"/>
      <c r="AA1361" s="70"/>
      <c r="AB1361" s="70"/>
      <c r="AC1361" s="70"/>
      <c r="AD1361" s="70"/>
      <c r="AE1361" s="70"/>
      <c r="AF1361" s="70"/>
      <c r="AG1361" s="70"/>
      <c r="AH1361" s="70"/>
      <c r="AI1361" s="70"/>
      <c r="AJ1361" s="70"/>
      <c r="AK1361" s="70"/>
      <c r="AL1361" s="70"/>
      <c r="AM1361" s="70"/>
      <c r="AN1361" s="70"/>
      <c r="AO1361" s="70"/>
      <c r="AP1361" s="70"/>
      <c r="AQ1361" s="70"/>
      <c r="AR1361" s="70"/>
      <c r="AS1361" s="70"/>
      <c r="AT1361" s="70"/>
    </row>
    <row r="1362" spans="10:46" x14ac:dyDescent="0.5">
      <c r="J1362" s="70"/>
      <c r="K1362" s="70"/>
      <c r="L1362" s="70"/>
      <c r="M1362" s="70"/>
      <c r="N1362" s="70"/>
      <c r="O1362" s="70"/>
      <c r="P1362" s="70"/>
      <c r="Q1362" s="70"/>
      <c r="R1362" s="70"/>
      <c r="S1362" s="70"/>
      <c r="T1362" s="70"/>
      <c r="U1362" s="70"/>
      <c r="V1362" s="70"/>
      <c r="W1362" s="70"/>
      <c r="X1362" s="70"/>
      <c r="Y1362" s="70"/>
      <c r="Z1362" s="70"/>
      <c r="AA1362" s="70"/>
      <c r="AB1362" s="70"/>
      <c r="AC1362" s="70"/>
      <c r="AD1362" s="70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  <c r="AP1362" s="70"/>
      <c r="AQ1362" s="70"/>
      <c r="AR1362" s="70"/>
      <c r="AS1362" s="70"/>
      <c r="AT1362" s="70"/>
    </row>
    <row r="1363" spans="10:46" x14ac:dyDescent="0.5">
      <c r="J1363" s="70"/>
      <c r="K1363" s="70"/>
      <c r="L1363" s="70"/>
      <c r="M1363" s="70"/>
      <c r="N1363" s="70"/>
      <c r="O1363" s="70"/>
      <c r="P1363" s="70"/>
      <c r="Q1363" s="70"/>
      <c r="R1363" s="70"/>
      <c r="S1363" s="70"/>
      <c r="T1363" s="70"/>
      <c r="U1363" s="70"/>
      <c r="V1363" s="70"/>
      <c r="W1363" s="70"/>
      <c r="X1363" s="70"/>
      <c r="Y1363" s="70"/>
      <c r="Z1363" s="70"/>
      <c r="AA1363" s="70"/>
      <c r="AB1363" s="70"/>
      <c r="AC1363" s="70"/>
      <c r="AD1363" s="70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  <c r="AP1363" s="70"/>
      <c r="AQ1363" s="70"/>
      <c r="AR1363" s="70"/>
      <c r="AS1363" s="70"/>
      <c r="AT1363" s="70"/>
    </row>
    <row r="1364" spans="10:46" x14ac:dyDescent="0.5">
      <c r="J1364" s="70"/>
      <c r="K1364" s="70"/>
      <c r="L1364" s="70"/>
      <c r="M1364" s="70"/>
      <c r="N1364" s="70"/>
      <c r="O1364" s="70"/>
      <c r="P1364" s="70"/>
      <c r="Q1364" s="70"/>
      <c r="R1364" s="70"/>
      <c r="S1364" s="70"/>
      <c r="T1364" s="70"/>
      <c r="U1364" s="70"/>
      <c r="V1364" s="70"/>
      <c r="W1364" s="70"/>
      <c r="X1364" s="70"/>
      <c r="Y1364" s="70"/>
      <c r="Z1364" s="70"/>
      <c r="AA1364" s="70"/>
      <c r="AB1364" s="70"/>
      <c r="AC1364" s="70"/>
      <c r="AD1364" s="70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  <c r="AP1364" s="70"/>
      <c r="AQ1364" s="70"/>
      <c r="AR1364" s="70"/>
      <c r="AS1364" s="70"/>
      <c r="AT1364" s="70"/>
    </row>
    <row r="1365" spans="10:46" x14ac:dyDescent="0.5">
      <c r="J1365" s="70"/>
      <c r="K1365" s="70"/>
      <c r="L1365" s="70"/>
      <c r="M1365" s="70"/>
      <c r="N1365" s="70"/>
      <c r="O1365" s="70"/>
      <c r="P1365" s="70"/>
      <c r="Q1365" s="70"/>
      <c r="R1365" s="70"/>
      <c r="S1365" s="70"/>
      <c r="T1365" s="70"/>
      <c r="U1365" s="70"/>
      <c r="V1365" s="70"/>
      <c r="W1365" s="70"/>
      <c r="X1365" s="70"/>
      <c r="Y1365" s="70"/>
      <c r="Z1365" s="70"/>
      <c r="AA1365" s="70"/>
      <c r="AB1365" s="70"/>
      <c r="AC1365" s="70"/>
      <c r="AD1365" s="70"/>
      <c r="AE1365" s="70"/>
      <c r="AF1365" s="70"/>
      <c r="AG1365" s="70"/>
      <c r="AH1365" s="70"/>
      <c r="AI1365" s="70"/>
      <c r="AJ1365" s="70"/>
      <c r="AK1365" s="70"/>
      <c r="AL1365" s="70"/>
      <c r="AM1365" s="70"/>
      <c r="AN1365" s="70"/>
      <c r="AO1365" s="70"/>
      <c r="AP1365" s="70"/>
      <c r="AQ1365" s="70"/>
      <c r="AR1365" s="70"/>
      <c r="AS1365" s="70"/>
      <c r="AT1365" s="70"/>
    </row>
    <row r="1366" spans="10:46" x14ac:dyDescent="0.5">
      <c r="J1366" s="70"/>
      <c r="K1366" s="70"/>
      <c r="L1366" s="70"/>
      <c r="M1366" s="70"/>
      <c r="N1366" s="70"/>
      <c r="O1366" s="70"/>
      <c r="P1366" s="70"/>
      <c r="Q1366" s="70"/>
      <c r="R1366" s="70"/>
      <c r="S1366" s="70"/>
      <c r="T1366" s="70"/>
      <c r="U1366" s="70"/>
      <c r="V1366" s="70"/>
      <c r="W1366" s="70"/>
      <c r="X1366" s="70"/>
      <c r="Y1366" s="70"/>
      <c r="Z1366" s="70"/>
      <c r="AA1366" s="70"/>
      <c r="AB1366" s="70"/>
      <c r="AC1366" s="70"/>
      <c r="AD1366" s="70"/>
      <c r="AE1366" s="70"/>
      <c r="AF1366" s="70"/>
      <c r="AG1366" s="70"/>
      <c r="AH1366" s="70"/>
      <c r="AI1366" s="70"/>
      <c r="AJ1366" s="70"/>
      <c r="AK1366" s="70"/>
      <c r="AL1366" s="70"/>
      <c r="AM1366" s="70"/>
      <c r="AN1366" s="70"/>
      <c r="AO1366" s="70"/>
      <c r="AP1366" s="70"/>
      <c r="AQ1366" s="70"/>
      <c r="AR1366" s="70"/>
      <c r="AS1366" s="70"/>
      <c r="AT1366" s="70"/>
    </row>
    <row r="1367" spans="10:46" x14ac:dyDescent="0.5">
      <c r="J1367" s="70"/>
      <c r="K1367" s="70"/>
      <c r="L1367" s="70"/>
      <c r="M1367" s="70"/>
      <c r="N1367" s="70"/>
      <c r="O1367" s="70"/>
      <c r="P1367" s="70"/>
      <c r="Q1367" s="70"/>
      <c r="R1367" s="70"/>
      <c r="S1367" s="70"/>
      <c r="T1367" s="70"/>
      <c r="U1367" s="70"/>
      <c r="V1367" s="70"/>
      <c r="W1367" s="70"/>
      <c r="X1367" s="70"/>
      <c r="Y1367" s="70"/>
      <c r="Z1367" s="70"/>
      <c r="AA1367" s="70"/>
      <c r="AB1367" s="70"/>
      <c r="AC1367" s="70"/>
      <c r="AD1367" s="70"/>
      <c r="AE1367" s="70"/>
      <c r="AF1367" s="70"/>
      <c r="AG1367" s="70"/>
      <c r="AH1367" s="70"/>
      <c r="AI1367" s="70"/>
      <c r="AJ1367" s="70"/>
      <c r="AK1367" s="70"/>
      <c r="AL1367" s="70"/>
      <c r="AM1367" s="70"/>
      <c r="AN1367" s="70"/>
      <c r="AO1367" s="70"/>
      <c r="AP1367" s="70"/>
      <c r="AQ1367" s="70"/>
      <c r="AR1367" s="70"/>
      <c r="AS1367" s="70"/>
      <c r="AT1367" s="70"/>
    </row>
    <row r="1368" spans="10:46" x14ac:dyDescent="0.5">
      <c r="J1368" s="70"/>
      <c r="K1368" s="70"/>
      <c r="L1368" s="70"/>
      <c r="M1368" s="70"/>
      <c r="N1368" s="70"/>
      <c r="O1368" s="70"/>
      <c r="P1368" s="70"/>
      <c r="Q1368" s="70"/>
      <c r="R1368" s="70"/>
      <c r="S1368" s="70"/>
      <c r="T1368" s="70"/>
      <c r="U1368" s="70"/>
      <c r="V1368" s="70"/>
      <c r="W1368" s="70"/>
      <c r="X1368" s="70"/>
      <c r="Y1368" s="70"/>
      <c r="Z1368" s="70"/>
      <c r="AA1368" s="70"/>
      <c r="AB1368" s="70"/>
      <c r="AC1368" s="70"/>
      <c r="AD1368" s="70"/>
      <c r="AE1368" s="70"/>
      <c r="AF1368" s="70"/>
      <c r="AG1368" s="70"/>
      <c r="AH1368" s="70"/>
      <c r="AI1368" s="70"/>
      <c r="AJ1368" s="70"/>
      <c r="AK1368" s="70"/>
      <c r="AL1368" s="70"/>
      <c r="AM1368" s="70"/>
      <c r="AN1368" s="70"/>
      <c r="AO1368" s="70"/>
      <c r="AP1368" s="70"/>
      <c r="AQ1368" s="70"/>
      <c r="AR1368" s="70"/>
      <c r="AS1368" s="70"/>
      <c r="AT1368" s="70"/>
    </row>
    <row r="1369" spans="10:46" x14ac:dyDescent="0.5">
      <c r="J1369" s="70"/>
      <c r="K1369" s="70"/>
      <c r="L1369" s="70"/>
      <c r="M1369" s="70"/>
      <c r="N1369" s="70"/>
      <c r="O1369" s="70"/>
      <c r="P1369" s="70"/>
      <c r="Q1369" s="70"/>
      <c r="R1369" s="70"/>
      <c r="S1369" s="70"/>
      <c r="T1369" s="70"/>
      <c r="U1369" s="70"/>
      <c r="V1369" s="70"/>
      <c r="W1369" s="70"/>
      <c r="X1369" s="70"/>
      <c r="Y1369" s="70"/>
      <c r="Z1369" s="70"/>
      <c r="AA1369" s="70"/>
      <c r="AB1369" s="70"/>
      <c r="AC1369" s="70"/>
      <c r="AD1369" s="70"/>
      <c r="AE1369" s="70"/>
      <c r="AF1369" s="70"/>
      <c r="AG1369" s="70"/>
      <c r="AH1369" s="70"/>
      <c r="AI1369" s="70"/>
      <c r="AJ1369" s="70"/>
      <c r="AK1369" s="70"/>
      <c r="AL1369" s="70"/>
      <c r="AM1369" s="70"/>
      <c r="AN1369" s="70"/>
      <c r="AO1369" s="70"/>
      <c r="AP1369" s="70"/>
      <c r="AQ1369" s="70"/>
      <c r="AR1369" s="70"/>
      <c r="AS1369" s="70"/>
      <c r="AT1369" s="70"/>
    </row>
    <row r="1370" spans="10:46" x14ac:dyDescent="0.5">
      <c r="J1370" s="70"/>
      <c r="K1370" s="70"/>
      <c r="L1370" s="70"/>
      <c r="M1370" s="70"/>
      <c r="N1370" s="70"/>
      <c r="O1370" s="70"/>
      <c r="P1370" s="70"/>
      <c r="Q1370" s="70"/>
      <c r="R1370" s="70"/>
      <c r="S1370" s="70"/>
      <c r="T1370" s="70"/>
      <c r="U1370" s="70"/>
      <c r="V1370" s="70"/>
      <c r="W1370" s="70"/>
      <c r="X1370" s="70"/>
      <c r="Y1370" s="70"/>
      <c r="Z1370" s="70"/>
      <c r="AA1370" s="70"/>
      <c r="AB1370" s="70"/>
      <c r="AC1370" s="70"/>
      <c r="AD1370" s="70"/>
      <c r="AE1370" s="70"/>
      <c r="AF1370" s="70"/>
      <c r="AG1370" s="70"/>
      <c r="AH1370" s="70"/>
      <c r="AI1370" s="70"/>
      <c r="AJ1370" s="70"/>
      <c r="AK1370" s="70"/>
      <c r="AL1370" s="70"/>
      <c r="AM1370" s="70"/>
      <c r="AN1370" s="70"/>
      <c r="AO1370" s="70"/>
      <c r="AP1370" s="70"/>
      <c r="AQ1370" s="70"/>
      <c r="AR1370" s="70"/>
      <c r="AS1370" s="70"/>
      <c r="AT1370" s="70"/>
    </row>
    <row r="1371" spans="10:46" x14ac:dyDescent="0.5">
      <c r="J1371" s="70"/>
      <c r="K1371" s="70"/>
      <c r="L1371" s="70"/>
      <c r="M1371" s="70"/>
      <c r="N1371" s="70"/>
      <c r="O1371" s="70"/>
      <c r="P1371" s="70"/>
      <c r="Q1371" s="70"/>
      <c r="R1371" s="70"/>
      <c r="S1371" s="70"/>
      <c r="T1371" s="70"/>
      <c r="U1371" s="70"/>
      <c r="V1371" s="70"/>
      <c r="W1371" s="70"/>
      <c r="X1371" s="70"/>
      <c r="Y1371" s="70"/>
      <c r="Z1371" s="70"/>
      <c r="AA1371" s="70"/>
      <c r="AB1371" s="70"/>
      <c r="AC1371" s="70"/>
      <c r="AD1371" s="70"/>
      <c r="AE1371" s="70"/>
      <c r="AF1371" s="70"/>
      <c r="AG1371" s="70"/>
      <c r="AH1371" s="70"/>
      <c r="AI1371" s="70"/>
      <c r="AJ1371" s="70"/>
      <c r="AK1371" s="70"/>
      <c r="AL1371" s="70"/>
      <c r="AM1371" s="70"/>
      <c r="AN1371" s="70"/>
      <c r="AO1371" s="70"/>
      <c r="AP1371" s="70"/>
      <c r="AQ1371" s="70"/>
      <c r="AR1371" s="70"/>
      <c r="AS1371" s="70"/>
      <c r="AT1371" s="70"/>
    </row>
    <row r="1372" spans="10:46" x14ac:dyDescent="0.5">
      <c r="J1372" s="70"/>
      <c r="K1372" s="70"/>
      <c r="L1372" s="70"/>
      <c r="M1372" s="70"/>
      <c r="N1372" s="70"/>
      <c r="O1372" s="70"/>
      <c r="P1372" s="70"/>
      <c r="Q1372" s="70"/>
      <c r="R1372" s="70"/>
      <c r="S1372" s="70"/>
      <c r="T1372" s="70"/>
      <c r="U1372" s="70"/>
      <c r="V1372" s="70"/>
      <c r="W1372" s="70"/>
      <c r="X1372" s="70"/>
      <c r="Y1372" s="70"/>
      <c r="Z1372" s="70"/>
      <c r="AA1372" s="70"/>
      <c r="AB1372" s="70"/>
      <c r="AC1372" s="70"/>
      <c r="AD1372" s="70"/>
      <c r="AE1372" s="70"/>
      <c r="AF1372" s="70"/>
      <c r="AG1372" s="70"/>
      <c r="AH1372" s="70"/>
      <c r="AI1372" s="70"/>
      <c r="AJ1372" s="70"/>
      <c r="AK1372" s="70"/>
      <c r="AL1372" s="70"/>
      <c r="AM1372" s="70"/>
      <c r="AN1372" s="70"/>
      <c r="AO1372" s="70"/>
      <c r="AP1372" s="70"/>
      <c r="AQ1372" s="70"/>
      <c r="AR1372" s="70"/>
      <c r="AS1372" s="70"/>
      <c r="AT1372" s="70"/>
    </row>
    <row r="1373" spans="10:46" x14ac:dyDescent="0.5">
      <c r="J1373" s="70"/>
      <c r="K1373" s="70"/>
      <c r="L1373" s="70"/>
      <c r="M1373" s="70"/>
      <c r="N1373" s="70"/>
      <c r="O1373" s="70"/>
      <c r="P1373" s="70"/>
      <c r="Q1373" s="70"/>
      <c r="R1373" s="70"/>
      <c r="S1373" s="70"/>
      <c r="T1373" s="70"/>
      <c r="U1373" s="70"/>
      <c r="V1373" s="70"/>
      <c r="W1373" s="70"/>
      <c r="X1373" s="70"/>
      <c r="Y1373" s="70"/>
      <c r="Z1373" s="70"/>
      <c r="AA1373" s="70"/>
      <c r="AB1373" s="70"/>
      <c r="AC1373" s="70"/>
      <c r="AD1373" s="70"/>
      <c r="AE1373" s="70"/>
      <c r="AF1373" s="70"/>
      <c r="AG1373" s="70"/>
      <c r="AH1373" s="70"/>
      <c r="AI1373" s="70"/>
      <c r="AJ1373" s="70"/>
      <c r="AK1373" s="70"/>
      <c r="AL1373" s="70"/>
      <c r="AM1373" s="70"/>
      <c r="AN1373" s="70"/>
      <c r="AO1373" s="70"/>
      <c r="AP1373" s="70"/>
      <c r="AQ1373" s="70"/>
      <c r="AR1373" s="70"/>
      <c r="AS1373" s="70"/>
      <c r="AT1373" s="70"/>
    </row>
    <row r="1374" spans="10:46" x14ac:dyDescent="0.5">
      <c r="J1374" s="70"/>
      <c r="K1374" s="70"/>
      <c r="L1374" s="70"/>
      <c r="M1374" s="70"/>
      <c r="N1374" s="70"/>
      <c r="O1374" s="70"/>
      <c r="P1374" s="70"/>
      <c r="Q1374" s="70"/>
      <c r="R1374" s="70"/>
      <c r="S1374" s="70"/>
      <c r="T1374" s="70"/>
      <c r="U1374" s="70"/>
      <c r="V1374" s="70"/>
      <c r="W1374" s="70"/>
      <c r="X1374" s="70"/>
      <c r="Y1374" s="70"/>
      <c r="Z1374" s="70"/>
      <c r="AA1374" s="70"/>
      <c r="AB1374" s="70"/>
      <c r="AC1374" s="70"/>
      <c r="AD1374" s="70"/>
      <c r="AE1374" s="70"/>
      <c r="AF1374" s="70"/>
      <c r="AG1374" s="70"/>
      <c r="AH1374" s="70"/>
      <c r="AI1374" s="70"/>
      <c r="AJ1374" s="70"/>
      <c r="AK1374" s="70"/>
      <c r="AL1374" s="70"/>
      <c r="AM1374" s="70"/>
      <c r="AN1374" s="70"/>
      <c r="AO1374" s="70"/>
      <c r="AP1374" s="70"/>
      <c r="AQ1374" s="70"/>
      <c r="AR1374" s="70"/>
      <c r="AS1374" s="70"/>
      <c r="AT1374" s="70"/>
    </row>
    <row r="1375" spans="10:46" x14ac:dyDescent="0.5">
      <c r="J1375" s="70"/>
      <c r="K1375" s="70"/>
      <c r="L1375" s="70"/>
      <c r="M1375" s="70"/>
      <c r="N1375" s="70"/>
      <c r="O1375" s="70"/>
      <c r="P1375" s="70"/>
      <c r="Q1375" s="70"/>
      <c r="R1375" s="70"/>
      <c r="S1375" s="70"/>
      <c r="T1375" s="70"/>
      <c r="U1375" s="70"/>
      <c r="V1375" s="70"/>
      <c r="W1375" s="70"/>
      <c r="X1375" s="70"/>
      <c r="Y1375" s="70"/>
      <c r="Z1375" s="70"/>
      <c r="AA1375" s="70"/>
      <c r="AB1375" s="70"/>
      <c r="AC1375" s="70"/>
      <c r="AD1375" s="70"/>
      <c r="AE1375" s="70"/>
      <c r="AF1375" s="70"/>
      <c r="AG1375" s="70"/>
      <c r="AH1375" s="70"/>
      <c r="AI1375" s="70"/>
      <c r="AJ1375" s="70"/>
      <c r="AK1375" s="70"/>
      <c r="AL1375" s="70"/>
      <c r="AM1375" s="70"/>
      <c r="AN1375" s="70"/>
      <c r="AO1375" s="70"/>
      <c r="AP1375" s="70"/>
      <c r="AQ1375" s="70"/>
      <c r="AR1375" s="70"/>
      <c r="AS1375" s="70"/>
      <c r="AT1375" s="70"/>
    </row>
    <row r="1376" spans="10:46" x14ac:dyDescent="0.5">
      <c r="J1376" s="70"/>
      <c r="K1376" s="70"/>
      <c r="L1376" s="70"/>
      <c r="M1376" s="70"/>
      <c r="N1376" s="70"/>
      <c r="O1376" s="70"/>
      <c r="P1376" s="70"/>
      <c r="Q1376" s="70"/>
      <c r="R1376" s="70"/>
      <c r="S1376" s="70"/>
      <c r="T1376" s="70"/>
      <c r="U1376" s="70"/>
      <c r="V1376" s="70"/>
      <c r="W1376" s="70"/>
      <c r="X1376" s="70"/>
      <c r="Y1376" s="70"/>
      <c r="Z1376" s="70"/>
      <c r="AA1376" s="70"/>
      <c r="AB1376" s="70"/>
      <c r="AC1376" s="70"/>
      <c r="AD1376" s="70"/>
      <c r="AE1376" s="70"/>
      <c r="AF1376" s="70"/>
      <c r="AG1376" s="70"/>
      <c r="AH1376" s="70"/>
      <c r="AI1376" s="70"/>
      <c r="AJ1376" s="70"/>
      <c r="AK1376" s="70"/>
      <c r="AL1376" s="70"/>
      <c r="AM1376" s="70"/>
      <c r="AN1376" s="70"/>
      <c r="AO1376" s="70"/>
      <c r="AP1376" s="70"/>
      <c r="AQ1376" s="70"/>
      <c r="AR1376" s="70"/>
      <c r="AS1376" s="70"/>
      <c r="AT1376" s="70"/>
    </row>
    <row r="1377" spans="10:46" x14ac:dyDescent="0.5">
      <c r="J1377" s="70"/>
      <c r="K1377" s="70"/>
      <c r="L1377" s="70"/>
      <c r="M1377" s="70"/>
      <c r="N1377" s="70"/>
      <c r="O1377" s="70"/>
      <c r="P1377" s="70"/>
      <c r="Q1377" s="70"/>
      <c r="R1377" s="70"/>
      <c r="S1377" s="70"/>
      <c r="T1377" s="70"/>
      <c r="U1377" s="70"/>
      <c r="V1377" s="70"/>
      <c r="W1377" s="70"/>
      <c r="X1377" s="70"/>
      <c r="Y1377" s="70"/>
      <c r="Z1377" s="70"/>
      <c r="AA1377" s="70"/>
      <c r="AB1377" s="70"/>
      <c r="AC1377" s="70"/>
      <c r="AD1377" s="70"/>
      <c r="AE1377" s="70"/>
      <c r="AF1377" s="70"/>
      <c r="AG1377" s="70"/>
      <c r="AH1377" s="70"/>
      <c r="AI1377" s="70"/>
      <c r="AJ1377" s="70"/>
      <c r="AK1377" s="70"/>
      <c r="AL1377" s="70"/>
      <c r="AM1377" s="70"/>
      <c r="AN1377" s="70"/>
      <c r="AO1377" s="70"/>
      <c r="AP1377" s="70"/>
      <c r="AQ1377" s="70"/>
      <c r="AR1377" s="70"/>
      <c r="AS1377" s="70"/>
      <c r="AT1377" s="70"/>
    </row>
    <row r="1378" spans="10:46" x14ac:dyDescent="0.5">
      <c r="J1378" s="70"/>
      <c r="K1378" s="70"/>
      <c r="L1378" s="70"/>
      <c r="M1378" s="70"/>
      <c r="N1378" s="70"/>
      <c r="O1378" s="70"/>
      <c r="P1378" s="70"/>
      <c r="Q1378" s="70"/>
      <c r="R1378" s="70"/>
      <c r="S1378" s="70"/>
      <c r="T1378" s="70"/>
      <c r="U1378" s="70"/>
      <c r="V1378" s="70"/>
      <c r="W1378" s="70"/>
      <c r="X1378" s="70"/>
      <c r="Y1378" s="70"/>
      <c r="Z1378" s="70"/>
      <c r="AA1378" s="70"/>
      <c r="AB1378" s="70"/>
      <c r="AC1378" s="70"/>
      <c r="AD1378" s="70"/>
      <c r="AE1378" s="70"/>
      <c r="AF1378" s="70"/>
      <c r="AG1378" s="70"/>
      <c r="AH1378" s="70"/>
      <c r="AI1378" s="70"/>
      <c r="AJ1378" s="70"/>
      <c r="AK1378" s="70"/>
      <c r="AL1378" s="70"/>
      <c r="AM1378" s="70"/>
      <c r="AN1378" s="70"/>
      <c r="AO1378" s="70"/>
      <c r="AP1378" s="70"/>
      <c r="AQ1378" s="70"/>
      <c r="AR1378" s="70"/>
      <c r="AS1378" s="70"/>
      <c r="AT1378" s="70"/>
    </row>
    <row r="1379" spans="10:46" x14ac:dyDescent="0.5">
      <c r="J1379" s="70"/>
      <c r="K1379" s="70"/>
      <c r="L1379" s="70"/>
      <c r="M1379" s="70"/>
      <c r="N1379" s="70"/>
      <c r="O1379" s="70"/>
      <c r="P1379" s="70"/>
      <c r="Q1379" s="70"/>
      <c r="R1379" s="70"/>
      <c r="S1379" s="70"/>
      <c r="T1379" s="70"/>
      <c r="U1379" s="70"/>
      <c r="V1379" s="70"/>
      <c r="W1379" s="70"/>
      <c r="X1379" s="70"/>
      <c r="Y1379" s="70"/>
      <c r="Z1379" s="70"/>
      <c r="AA1379" s="70"/>
      <c r="AB1379" s="70"/>
      <c r="AC1379" s="70"/>
      <c r="AD1379" s="70"/>
      <c r="AE1379" s="70"/>
      <c r="AF1379" s="70"/>
      <c r="AG1379" s="70"/>
      <c r="AH1379" s="70"/>
      <c r="AI1379" s="70"/>
      <c r="AJ1379" s="70"/>
      <c r="AK1379" s="70"/>
      <c r="AL1379" s="70"/>
      <c r="AM1379" s="70"/>
      <c r="AN1379" s="70"/>
      <c r="AO1379" s="70"/>
      <c r="AP1379" s="70"/>
      <c r="AQ1379" s="70"/>
      <c r="AR1379" s="70"/>
      <c r="AS1379" s="70"/>
      <c r="AT1379" s="70"/>
    </row>
    <row r="1380" spans="10:46" x14ac:dyDescent="0.5">
      <c r="J1380" s="70"/>
      <c r="K1380" s="70"/>
      <c r="L1380" s="70"/>
      <c r="M1380" s="70"/>
      <c r="N1380" s="70"/>
      <c r="O1380" s="70"/>
      <c r="P1380" s="70"/>
      <c r="Q1380" s="70"/>
      <c r="R1380" s="70"/>
      <c r="S1380" s="70"/>
      <c r="T1380" s="70"/>
      <c r="U1380" s="70"/>
      <c r="V1380" s="70"/>
      <c r="W1380" s="70"/>
      <c r="X1380" s="70"/>
      <c r="Y1380" s="70"/>
      <c r="Z1380" s="70"/>
      <c r="AA1380" s="70"/>
      <c r="AB1380" s="70"/>
      <c r="AC1380" s="70"/>
      <c r="AD1380" s="70"/>
      <c r="AE1380" s="70"/>
      <c r="AF1380" s="70"/>
      <c r="AG1380" s="70"/>
      <c r="AH1380" s="70"/>
      <c r="AI1380" s="70"/>
      <c r="AJ1380" s="70"/>
      <c r="AK1380" s="70"/>
      <c r="AL1380" s="70"/>
      <c r="AM1380" s="70"/>
      <c r="AN1380" s="70"/>
      <c r="AO1380" s="70"/>
      <c r="AP1380" s="70"/>
      <c r="AQ1380" s="70"/>
      <c r="AR1380" s="70"/>
      <c r="AS1380" s="70"/>
      <c r="AT1380" s="70"/>
    </row>
    <row r="1381" spans="10:46" x14ac:dyDescent="0.5">
      <c r="J1381" s="70"/>
      <c r="K1381" s="70"/>
      <c r="L1381" s="70"/>
      <c r="M1381" s="70"/>
      <c r="N1381" s="70"/>
      <c r="O1381" s="70"/>
      <c r="P1381" s="70"/>
      <c r="Q1381" s="70"/>
      <c r="R1381" s="70"/>
      <c r="S1381" s="70"/>
      <c r="T1381" s="70"/>
      <c r="U1381" s="70"/>
      <c r="V1381" s="70"/>
      <c r="W1381" s="70"/>
      <c r="X1381" s="70"/>
      <c r="Y1381" s="70"/>
      <c r="Z1381" s="70"/>
      <c r="AA1381" s="70"/>
      <c r="AB1381" s="70"/>
      <c r="AC1381" s="70"/>
      <c r="AD1381" s="70"/>
      <c r="AE1381" s="70"/>
      <c r="AF1381" s="70"/>
      <c r="AG1381" s="70"/>
      <c r="AH1381" s="70"/>
      <c r="AI1381" s="70"/>
      <c r="AJ1381" s="70"/>
      <c r="AK1381" s="70"/>
      <c r="AL1381" s="70"/>
      <c r="AM1381" s="70"/>
      <c r="AN1381" s="70"/>
      <c r="AO1381" s="70"/>
      <c r="AP1381" s="70"/>
      <c r="AQ1381" s="70"/>
      <c r="AR1381" s="70"/>
      <c r="AS1381" s="70"/>
      <c r="AT1381" s="70"/>
    </row>
    <row r="1382" spans="10:46" x14ac:dyDescent="0.5">
      <c r="J1382" s="70"/>
      <c r="K1382" s="70"/>
      <c r="L1382" s="70"/>
      <c r="M1382" s="70"/>
      <c r="N1382" s="70"/>
      <c r="O1382" s="70"/>
      <c r="P1382" s="70"/>
      <c r="Q1382" s="70"/>
      <c r="R1382" s="70"/>
      <c r="S1382" s="70"/>
      <c r="T1382" s="70"/>
      <c r="U1382" s="70"/>
      <c r="V1382" s="70"/>
      <c r="W1382" s="70"/>
      <c r="X1382" s="70"/>
      <c r="Y1382" s="70"/>
      <c r="Z1382" s="70"/>
      <c r="AA1382" s="70"/>
      <c r="AB1382" s="70"/>
      <c r="AC1382" s="70"/>
      <c r="AD1382" s="70"/>
      <c r="AE1382" s="70"/>
      <c r="AF1382" s="70"/>
      <c r="AG1382" s="70"/>
      <c r="AH1382" s="70"/>
      <c r="AI1382" s="70"/>
      <c r="AJ1382" s="70"/>
      <c r="AK1382" s="70"/>
      <c r="AL1382" s="70"/>
      <c r="AM1382" s="70"/>
      <c r="AN1382" s="70"/>
      <c r="AO1382" s="70"/>
      <c r="AP1382" s="70"/>
      <c r="AQ1382" s="70"/>
      <c r="AR1382" s="70"/>
      <c r="AS1382" s="70"/>
      <c r="AT1382" s="70"/>
    </row>
    <row r="1383" spans="10:46" x14ac:dyDescent="0.5">
      <c r="J1383" s="70"/>
      <c r="K1383" s="70"/>
      <c r="L1383" s="70"/>
      <c r="M1383" s="70"/>
      <c r="N1383" s="70"/>
      <c r="O1383" s="70"/>
      <c r="P1383" s="70"/>
      <c r="Q1383" s="70"/>
      <c r="R1383" s="70"/>
      <c r="S1383" s="70"/>
      <c r="T1383" s="70"/>
      <c r="U1383" s="70"/>
      <c r="V1383" s="70"/>
      <c r="W1383" s="70"/>
      <c r="X1383" s="70"/>
      <c r="Y1383" s="70"/>
      <c r="Z1383" s="70"/>
      <c r="AA1383" s="70"/>
      <c r="AB1383" s="70"/>
      <c r="AC1383" s="70"/>
      <c r="AD1383" s="70"/>
      <c r="AE1383" s="70"/>
      <c r="AF1383" s="70"/>
      <c r="AG1383" s="70"/>
      <c r="AH1383" s="70"/>
      <c r="AI1383" s="70"/>
      <c r="AJ1383" s="70"/>
      <c r="AK1383" s="70"/>
      <c r="AL1383" s="70"/>
      <c r="AM1383" s="70"/>
      <c r="AN1383" s="70"/>
      <c r="AO1383" s="70"/>
      <c r="AP1383" s="70"/>
      <c r="AQ1383" s="70"/>
      <c r="AR1383" s="70"/>
      <c r="AS1383" s="70"/>
      <c r="AT1383" s="70"/>
    </row>
    <row r="1384" spans="10:46" x14ac:dyDescent="0.5">
      <c r="J1384" s="70"/>
      <c r="K1384" s="70"/>
      <c r="L1384" s="70"/>
      <c r="M1384" s="70"/>
      <c r="N1384" s="70"/>
      <c r="O1384" s="70"/>
      <c r="P1384" s="70"/>
      <c r="Q1384" s="70"/>
      <c r="R1384" s="70"/>
      <c r="S1384" s="70"/>
      <c r="T1384" s="70"/>
      <c r="U1384" s="70"/>
      <c r="V1384" s="70"/>
      <c r="W1384" s="70"/>
      <c r="X1384" s="70"/>
      <c r="Y1384" s="70"/>
      <c r="Z1384" s="70"/>
      <c r="AA1384" s="70"/>
      <c r="AB1384" s="70"/>
      <c r="AC1384" s="70"/>
      <c r="AD1384" s="70"/>
      <c r="AE1384" s="70"/>
      <c r="AF1384" s="70"/>
      <c r="AG1384" s="70"/>
      <c r="AH1384" s="70"/>
      <c r="AI1384" s="70"/>
      <c r="AJ1384" s="70"/>
      <c r="AK1384" s="70"/>
      <c r="AL1384" s="70"/>
      <c r="AM1384" s="70"/>
      <c r="AN1384" s="70"/>
      <c r="AO1384" s="70"/>
      <c r="AP1384" s="70"/>
      <c r="AQ1384" s="70"/>
      <c r="AR1384" s="70"/>
      <c r="AS1384" s="70"/>
      <c r="AT1384" s="70"/>
    </row>
    <row r="1385" spans="10:46" x14ac:dyDescent="0.5">
      <c r="J1385" s="70"/>
      <c r="K1385" s="70"/>
      <c r="L1385" s="70"/>
      <c r="M1385" s="70"/>
      <c r="N1385" s="70"/>
      <c r="O1385" s="70"/>
      <c r="P1385" s="70"/>
      <c r="Q1385" s="70"/>
      <c r="R1385" s="70"/>
      <c r="S1385" s="70"/>
      <c r="T1385" s="70"/>
      <c r="U1385" s="70"/>
      <c r="V1385" s="70"/>
      <c r="W1385" s="70"/>
      <c r="X1385" s="70"/>
      <c r="Y1385" s="70"/>
      <c r="Z1385" s="70"/>
      <c r="AA1385" s="70"/>
      <c r="AB1385" s="70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</row>
    <row r="1386" spans="10:46" x14ac:dyDescent="0.5">
      <c r="J1386" s="70"/>
      <c r="K1386" s="70"/>
      <c r="L1386" s="70"/>
      <c r="M1386" s="70"/>
      <c r="N1386" s="70"/>
      <c r="O1386" s="70"/>
      <c r="P1386" s="70"/>
      <c r="Q1386" s="70"/>
      <c r="R1386" s="70"/>
      <c r="S1386" s="70"/>
      <c r="T1386" s="70"/>
      <c r="U1386" s="70"/>
      <c r="V1386" s="70"/>
      <c r="W1386" s="70"/>
      <c r="X1386" s="70"/>
      <c r="Y1386" s="70"/>
      <c r="Z1386" s="70"/>
      <c r="AA1386" s="70"/>
      <c r="AB1386" s="70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</row>
    <row r="1387" spans="10:46" x14ac:dyDescent="0.5">
      <c r="J1387" s="70"/>
      <c r="K1387" s="70"/>
      <c r="L1387" s="70"/>
      <c r="M1387" s="70"/>
      <c r="N1387" s="70"/>
      <c r="O1387" s="70"/>
      <c r="P1387" s="70"/>
      <c r="Q1387" s="70"/>
      <c r="R1387" s="70"/>
      <c r="S1387" s="70"/>
      <c r="T1387" s="70"/>
      <c r="U1387" s="70"/>
      <c r="V1387" s="70"/>
      <c r="W1387" s="70"/>
      <c r="X1387" s="70"/>
      <c r="Y1387" s="70"/>
      <c r="Z1387" s="70"/>
      <c r="AA1387" s="70"/>
      <c r="AB1387" s="70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</row>
    <row r="1388" spans="10:46" x14ac:dyDescent="0.5">
      <c r="J1388" s="70"/>
      <c r="K1388" s="70"/>
      <c r="L1388" s="70"/>
      <c r="M1388" s="70"/>
      <c r="N1388" s="70"/>
      <c r="O1388" s="70"/>
      <c r="P1388" s="70"/>
      <c r="Q1388" s="70"/>
      <c r="R1388" s="70"/>
      <c r="S1388" s="70"/>
      <c r="T1388" s="70"/>
      <c r="U1388" s="70"/>
      <c r="V1388" s="70"/>
      <c r="W1388" s="70"/>
      <c r="X1388" s="70"/>
      <c r="Y1388" s="70"/>
      <c r="Z1388" s="70"/>
      <c r="AA1388" s="70"/>
      <c r="AB1388" s="70"/>
      <c r="AC1388" s="70"/>
      <c r="AD1388" s="70"/>
      <c r="AE1388" s="70"/>
      <c r="AF1388" s="70"/>
      <c r="AG1388" s="70"/>
      <c r="AH1388" s="70"/>
      <c r="AI1388" s="70"/>
      <c r="AJ1388" s="70"/>
      <c r="AK1388" s="70"/>
      <c r="AL1388" s="70"/>
      <c r="AM1388" s="70"/>
      <c r="AN1388" s="70"/>
      <c r="AO1388" s="70"/>
      <c r="AP1388" s="70"/>
      <c r="AQ1388" s="70"/>
      <c r="AR1388" s="70"/>
      <c r="AS1388" s="70"/>
      <c r="AT1388" s="70"/>
    </row>
    <row r="1389" spans="10:46" x14ac:dyDescent="0.5">
      <c r="J1389" s="70"/>
      <c r="K1389" s="70"/>
      <c r="L1389" s="70"/>
      <c r="M1389" s="70"/>
      <c r="N1389" s="70"/>
      <c r="O1389" s="70"/>
      <c r="P1389" s="70"/>
      <c r="Q1389" s="70"/>
      <c r="R1389" s="70"/>
      <c r="S1389" s="70"/>
      <c r="T1389" s="70"/>
      <c r="U1389" s="70"/>
      <c r="V1389" s="70"/>
      <c r="W1389" s="70"/>
      <c r="X1389" s="70"/>
      <c r="Y1389" s="70"/>
      <c r="Z1389" s="70"/>
      <c r="AA1389" s="70"/>
      <c r="AB1389" s="70"/>
      <c r="AC1389" s="70"/>
      <c r="AD1389" s="70"/>
      <c r="AE1389" s="70"/>
      <c r="AF1389" s="70"/>
      <c r="AG1389" s="70"/>
      <c r="AH1389" s="70"/>
      <c r="AI1389" s="70"/>
      <c r="AJ1389" s="70"/>
      <c r="AK1389" s="70"/>
      <c r="AL1389" s="70"/>
      <c r="AM1389" s="70"/>
      <c r="AN1389" s="70"/>
      <c r="AO1389" s="70"/>
      <c r="AP1389" s="70"/>
      <c r="AQ1389" s="70"/>
      <c r="AR1389" s="70"/>
      <c r="AS1389" s="70"/>
      <c r="AT1389" s="70"/>
    </row>
    <row r="1390" spans="10:46" x14ac:dyDescent="0.5">
      <c r="J1390" s="70"/>
      <c r="K1390" s="70"/>
      <c r="L1390" s="70"/>
      <c r="M1390" s="70"/>
      <c r="N1390" s="70"/>
      <c r="O1390" s="70"/>
      <c r="P1390" s="70"/>
      <c r="Q1390" s="70"/>
      <c r="R1390" s="70"/>
      <c r="S1390" s="70"/>
      <c r="T1390" s="70"/>
      <c r="U1390" s="70"/>
      <c r="V1390" s="70"/>
      <c r="W1390" s="70"/>
      <c r="X1390" s="70"/>
      <c r="Y1390" s="70"/>
      <c r="Z1390" s="70"/>
      <c r="AA1390" s="70"/>
      <c r="AB1390" s="70"/>
      <c r="AC1390" s="70"/>
      <c r="AD1390" s="70"/>
      <c r="AE1390" s="70"/>
      <c r="AF1390" s="70"/>
      <c r="AG1390" s="70"/>
      <c r="AH1390" s="70"/>
      <c r="AI1390" s="70"/>
      <c r="AJ1390" s="70"/>
      <c r="AK1390" s="70"/>
      <c r="AL1390" s="70"/>
      <c r="AM1390" s="70"/>
      <c r="AN1390" s="70"/>
      <c r="AO1390" s="70"/>
      <c r="AP1390" s="70"/>
      <c r="AQ1390" s="70"/>
      <c r="AR1390" s="70"/>
      <c r="AS1390" s="70"/>
      <c r="AT1390" s="70"/>
    </row>
    <row r="1391" spans="10:46" x14ac:dyDescent="0.5">
      <c r="J1391" s="70"/>
      <c r="K1391" s="70"/>
      <c r="L1391" s="70"/>
      <c r="M1391" s="70"/>
      <c r="N1391" s="70"/>
      <c r="O1391" s="70"/>
      <c r="P1391" s="70"/>
      <c r="Q1391" s="70"/>
      <c r="R1391" s="70"/>
      <c r="S1391" s="70"/>
      <c r="T1391" s="70"/>
      <c r="U1391" s="70"/>
      <c r="V1391" s="70"/>
      <c r="W1391" s="70"/>
      <c r="X1391" s="70"/>
      <c r="Y1391" s="70"/>
      <c r="Z1391" s="70"/>
      <c r="AA1391" s="70"/>
      <c r="AB1391" s="70"/>
      <c r="AC1391" s="70"/>
      <c r="AD1391" s="70"/>
      <c r="AE1391" s="70"/>
      <c r="AF1391" s="70"/>
      <c r="AG1391" s="70"/>
      <c r="AH1391" s="70"/>
      <c r="AI1391" s="70"/>
      <c r="AJ1391" s="70"/>
      <c r="AK1391" s="70"/>
      <c r="AL1391" s="70"/>
      <c r="AM1391" s="70"/>
      <c r="AN1391" s="70"/>
      <c r="AO1391" s="70"/>
      <c r="AP1391" s="70"/>
      <c r="AQ1391" s="70"/>
      <c r="AR1391" s="70"/>
      <c r="AS1391" s="70"/>
      <c r="AT1391" s="70"/>
    </row>
    <row r="1392" spans="10:46" x14ac:dyDescent="0.5">
      <c r="J1392" s="70"/>
      <c r="K1392" s="70"/>
      <c r="L1392" s="70"/>
      <c r="M1392" s="70"/>
      <c r="N1392" s="70"/>
      <c r="O1392" s="70"/>
      <c r="P1392" s="70"/>
      <c r="Q1392" s="70"/>
      <c r="R1392" s="70"/>
      <c r="S1392" s="70"/>
      <c r="T1392" s="70"/>
      <c r="U1392" s="70"/>
      <c r="V1392" s="70"/>
      <c r="W1392" s="70"/>
      <c r="X1392" s="70"/>
      <c r="Y1392" s="70"/>
      <c r="Z1392" s="70"/>
      <c r="AA1392" s="70"/>
      <c r="AB1392" s="70"/>
      <c r="AC1392" s="70"/>
      <c r="AD1392" s="70"/>
      <c r="AE1392" s="70"/>
      <c r="AF1392" s="70"/>
      <c r="AG1392" s="70"/>
      <c r="AH1392" s="70"/>
      <c r="AI1392" s="70"/>
      <c r="AJ1392" s="70"/>
      <c r="AK1392" s="70"/>
      <c r="AL1392" s="70"/>
      <c r="AM1392" s="70"/>
      <c r="AN1392" s="70"/>
      <c r="AO1392" s="70"/>
      <c r="AP1392" s="70"/>
      <c r="AQ1392" s="70"/>
      <c r="AR1392" s="70"/>
      <c r="AS1392" s="70"/>
      <c r="AT1392" s="70"/>
    </row>
    <row r="1393" spans="10:46" x14ac:dyDescent="0.5">
      <c r="J1393" s="70"/>
      <c r="K1393" s="70"/>
      <c r="L1393" s="70"/>
      <c r="M1393" s="70"/>
      <c r="N1393" s="70"/>
      <c r="O1393" s="70"/>
      <c r="P1393" s="70"/>
      <c r="Q1393" s="70"/>
      <c r="R1393" s="70"/>
      <c r="S1393" s="70"/>
      <c r="T1393" s="70"/>
      <c r="U1393" s="70"/>
      <c r="V1393" s="70"/>
      <c r="W1393" s="70"/>
      <c r="X1393" s="70"/>
      <c r="Y1393" s="70"/>
      <c r="Z1393" s="70"/>
      <c r="AA1393" s="70"/>
      <c r="AB1393" s="70"/>
      <c r="AC1393" s="70"/>
      <c r="AD1393" s="70"/>
      <c r="AE1393" s="70"/>
      <c r="AF1393" s="70"/>
      <c r="AG1393" s="70"/>
      <c r="AH1393" s="70"/>
      <c r="AI1393" s="70"/>
      <c r="AJ1393" s="70"/>
      <c r="AK1393" s="70"/>
      <c r="AL1393" s="70"/>
      <c r="AM1393" s="70"/>
      <c r="AN1393" s="70"/>
      <c r="AO1393" s="70"/>
      <c r="AP1393" s="70"/>
      <c r="AQ1393" s="70"/>
      <c r="AR1393" s="70"/>
      <c r="AS1393" s="70"/>
      <c r="AT1393" s="70"/>
    </row>
    <row r="1394" spans="10:46" x14ac:dyDescent="0.5">
      <c r="J1394" s="70"/>
      <c r="K1394" s="70"/>
      <c r="L1394" s="70"/>
      <c r="M1394" s="70"/>
      <c r="N1394" s="70"/>
      <c r="O1394" s="70"/>
      <c r="P1394" s="70"/>
      <c r="Q1394" s="70"/>
      <c r="R1394" s="70"/>
      <c r="S1394" s="70"/>
      <c r="T1394" s="70"/>
      <c r="U1394" s="70"/>
      <c r="V1394" s="70"/>
      <c r="W1394" s="70"/>
      <c r="X1394" s="70"/>
      <c r="Y1394" s="70"/>
      <c r="Z1394" s="70"/>
      <c r="AA1394" s="70"/>
      <c r="AB1394" s="70"/>
      <c r="AC1394" s="70"/>
      <c r="AD1394" s="70"/>
      <c r="AE1394" s="70"/>
      <c r="AF1394" s="70"/>
      <c r="AG1394" s="70"/>
      <c r="AH1394" s="70"/>
      <c r="AI1394" s="70"/>
      <c r="AJ1394" s="70"/>
      <c r="AK1394" s="70"/>
      <c r="AL1394" s="70"/>
      <c r="AM1394" s="70"/>
      <c r="AN1394" s="70"/>
      <c r="AO1394" s="70"/>
      <c r="AP1394" s="70"/>
      <c r="AQ1394" s="70"/>
      <c r="AR1394" s="70"/>
      <c r="AS1394" s="70"/>
      <c r="AT1394" s="70"/>
    </row>
    <row r="1395" spans="10:46" x14ac:dyDescent="0.5">
      <c r="J1395" s="70"/>
      <c r="K1395" s="70"/>
      <c r="L1395" s="70"/>
      <c r="M1395" s="70"/>
      <c r="N1395" s="70"/>
      <c r="O1395" s="70"/>
      <c r="P1395" s="70"/>
      <c r="Q1395" s="70"/>
      <c r="R1395" s="70"/>
      <c r="S1395" s="70"/>
      <c r="T1395" s="70"/>
      <c r="U1395" s="70"/>
      <c r="V1395" s="70"/>
      <c r="W1395" s="70"/>
      <c r="X1395" s="70"/>
      <c r="Y1395" s="70"/>
      <c r="Z1395" s="70"/>
      <c r="AA1395" s="70"/>
      <c r="AB1395" s="70"/>
      <c r="AC1395" s="70"/>
      <c r="AD1395" s="70"/>
      <c r="AE1395" s="70"/>
      <c r="AF1395" s="70"/>
      <c r="AG1395" s="70"/>
      <c r="AH1395" s="70"/>
      <c r="AI1395" s="70"/>
      <c r="AJ1395" s="70"/>
      <c r="AK1395" s="70"/>
      <c r="AL1395" s="70"/>
      <c r="AM1395" s="70"/>
      <c r="AN1395" s="70"/>
      <c r="AO1395" s="70"/>
      <c r="AP1395" s="70"/>
      <c r="AQ1395" s="70"/>
      <c r="AR1395" s="70"/>
      <c r="AS1395" s="70"/>
      <c r="AT1395" s="70"/>
    </row>
    <row r="1396" spans="10:46" x14ac:dyDescent="0.5">
      <c r="J1396" s="70"/>
      <c r="K1396" s="70"/>
      <c r="L1396" s="70"/>
      <c r="M1396" s="70"/>
      <c r="N1396" s="70"/>
      <c r="O1396" s="70"/>
      <c r="P1396" s="70"/>
      <c r="Q1396" s="70"/>
      <c r="R1396" s="70"/>
      <c r="S1396" s="70"/>
      <c r="T1396" s="70"/>
      <c r="U1396" s="70"/>
      <c r="V1396" s="70"/>
      <c r="W1396" s="70"/>
      <c r="X1396" s="70"/>
      <c r="Y1396" s="70"/>
      <c r="Z1396" s="70"/>
      <c r="AA1396" s="70"/>
      <c r="AB1396" s="70"/>
      <c r="AC1396" s="70"/>
      <c r="AD1396" s="70"/>
      <c r="AE1396" s="70"/>
      <c r="AF1396" s="70"/>
      <c r="AG1396" s="70"/>
      <c r="AH1396" s="70"/>
      <c r="AI1396" s="70"/>
      <c r="AJ1396" s="70"/>
      <c r="AK1396" s="70"/>
      <c r="AL1396" s="70"/>
      <c r="AM1396" s="70"/>
      <c r="AN1396" s="70"/>
      <c r="AO1396" s="70"/>
      <c r="AP1396" s="70"/>
      <c r="AQ1396" s="70"/>
      <c r="AR1396" s="70"/>
      <c r="AS1396" s="70"/>
      <c r="AT1396" s="70"/>
    </row>
    <row r="1397" spans="10:46" x14ac:dyDescent="0.5">
      <c r="J1397" s="70"/>
      <c r="K1397" s="70"/>
      <c r="L1397" s="70"/>
      <c r="M1397" s="70"/>
      <c r="N1397" s="70"/>
      <c r="O1397" s="70"/>
      <c r="P1397" s="70"/>
      <c r="Q1397" s="70"/>
      <c r="R1397" s="70"/>
      <c r="S1397" s="70"/>
      <c r="T1397" s="70"/>
      <c r="U1397" s="70"/>
      <c r="V1397" s="70"/>
      <c r="W1397" s="70"/>
      <c r="X1397" s="70"/>
      <c r="Y1397" s="70"/>
      <c r="Z1397" s="70"/>
      <c r="AA1397" s="70"/>
      <c r="AB1397" s="70"/>
      <c r="AC1397" s="70"/>
      <c r="AD1397" s="70"/>
      <c r="AE1397" s="70"/>
      <c r="AF1397" s="70"/>
      <c r="AG1397" s="70"/>
      <c r="AH1397" s="70"/>
      <c r="AI1397" s="70"/>
      <c r="AJ1397" s="70"/>
      <c r="AK1397" s="70"/>
      <c r="AL1397" s="70"/>
      <c r="AM1397" s="70"/>
      <c r="AN1397" s="70"/>
      <c r="AO1397" s="70"/>
      <c r="AP1397" s="70"/>
      <c r="AQ1397" s="70"/>
      <c r="AR1397" s="70"/>
      <c r="AS1397" s="70"/>
      <c r="AT1397" s="70"/>
    </row>
    <row r="1398" spans="10:46" x14ac:dyDescent="0.5">
      <c r="J1398" s="70"/>
      <c r="K1398" s="70"/>
      <c r="L1398" s="70"/>
      <c r="M1398" s="70"/>
      <c r="N1398" s="70"/>
      <c r="O1398" s="70"/>
      <c r="P1398" s="70"/>
      <c r="Q1398" s="70"/>
      <c r="R1398" s="70"/>
      <c r="S1398" s="70"/>
      <c r="T1398" s="70"/>
      <c r="U1398" s="70"/>
      <c r="V1398" s="70"/>
      <c r="W1398" s="70"/>
      <c r="X1398" s="70"/>
      <c r="Y1398" s="70"/>
      <c r="Z1398" s="70"/>
      <c r="AA1398" s="70"/>
      <c r="AB1398" s="70"/>
      <c r="AC1398" s="70"/>
      <c r="AD1398" s="70"/>
      <c r="AE1398" s="70"/>
      <c r="AF1398" s="70"/>
      <c r="AG1398" s="70"/>
      <c r="AH1398" s="70"/>
      <c r="AI1398" s="70"/>
      <c r="AJ1398" s="70"/>
      <c r="AK1398" s="70"/>
      <c r="AL1398" s="70"/>
      <c r="AM1398" s="70"/>
      <c r="AN1398" s="70"/>
      <c r="AO1398" s="70"/>
      <c r="AP1398" s="70"/>
      <c r="AQ1398" s="70"/>
      <c r="AR1398" s="70"/>
      <c r="AS1398" s="70"/>
      <c r="AT1398" s="70"/>
    </row>
    <row r="1399" spans="10:46" x14ac:dyDescent="0.5">
      <c r="J1399" s="70"/>
      <c r="K1399" s="70"/>
      <c r="L1399" s="70"/>
      <c r="M1399" s="70"/>
      <c r="N1399" s="70"/>
      <c r="O1399" s="70"/>
      <c r="P1399" s="70"/>
      <c r="Q1399" s="70"/>
      <c r="R1399" s="70"/>
      <c r="S1399" s="70"/>
      <c r="T1399" s="70"/>
      <c r="U1399" s="70"/>
      <c r="V1399" s="70"/>
      <c r="W1399" s="70"/>
      <c r="X1399" s="70"/>
      <c r="Y1399" s="70"/>
      <c r="Z1399" s="70"/>
      <c r="AA1399" s="70"/>
      <c r="AB1399" s="70"/>
      <c r="AC1399" s="70"/>
      <c r="AD1399" s="70"/>
      <c r="AE1399" s="70"/>
      <c r="AF1399" s="70"/>
      <c r="AG1399" s="70"/>
      <c r="AH1399" s="70"/>
      <c r="AI1399" s="70"/>
      <c r="AJ1399" s="70"/>
      <c r="AK1399" s="70"/>
      <c r="AL1399" s="70"/>
      <c r="AM1399" s="70"/>
      <c r="AN1399" s="70"/>
      <c r="AO1399" s="70"/>
      <c r="AP1399" s="70"/>
      <c r="AQ1399" s="70"/>
      <c r="AR1399" s="70"/>
      <c r="AS1399" s="70"/>
      <c r="AT1399" s="70"/>
    </row>
    <row r="1400" spans="10:46" x14ac:dyDescent="0.5">
      <c r="J1400" s="70"/>
      <c r="K1400" s="70"/>
      <c r="L1400" s="70"/>
      <c r="M1400" s="70"/>
      <c r="N1400" s="70"/>
      <c r="O1400" s="70"/>
      <c r="P1400" s="70"/>
      <c r="Q1400" s="70"/>
      <c r="R1400" s="70"/>
      <c r="S1400" s="70"/>
      <c r="T1400" s="70"/>
      <c r="U1400" s="70"/>
      <c r="V1400" s="70"/>
      <c r="W1400" s="70"/>
      <c r="X1400" s="70"/>
      <c r="Y1400" s="70"/>
      <c r="Z1400" s="70"/>
      <c r="AA1400" s="70"/>
      <c r="AB1400" s="70"/>
      <c r="AC1400" s="70"/>
      <c r="AD1400" s="70"/>
      <c r="AE1400" s="70"/>
      <c r="AF1400" s="70"/>
      <c r="AG1400" s="70"/>
      <c r="AH1400" s="70"/>
      <c r="AI1400" s="70"/>
      <c r="AJ1400" s="70"/>
      <c r="AK1400" s="70"/>
      <c r="AL1400" s="70"/>
      <c r="AM1400" s="70"/>
      <c r="AN1400" s="70"/>
      <c r="AO1400" s="70"/>
      <c r="AP1400" s="70"/>
      <c r="AQ1400" s="70"/>
      <c r="AR1400" s="70"/>
      <c r="AS1400" s="70"/>
      <c r="AT1400" s="70"/>
    </row>
    <row r="1401" spans="10:46" x14ac:dyDescent="0.5">
      <c r="J1401" s="70"/>
      <c r="K1401" s="70"/>
      <c r="L1401" s="70"/>
      <c r="M1401" s="70"/>
      <c r="N1401" s="70"/>
      <c r="O1401" s="70"/>
      <c r="P1401" s="70"/>
      <c r="Q1401" s="70"/>
      <c r="R1401" s="70"/>
      <c r="S1401" s="70"/>
      <c r="T1401" s="70"/>
      <c r="U1401" s="70"/>
      <c r="V1401" s="70"/>
      <c r="W1401" s="70"/>
      <c r="X1401" s="70"/>
      <c r="Y1401" s="70"/>
      <c r="Z1401" s="70"/>
      <c r="AA1401" s="70"/>
      <c r="AB1401" s="70"/>
      <c r="AC1401" s="70"/>
      <c r="AD1401" s="70"/>
      <c r="AE1401" s="70"/>
      <c r="AF1401" s="70"/>
      <c r="AG1401" s="70"/>
      <c r="AH1401" s="70"/>
      <c r="AI1401" s="70"/>
      <c r="AJ1401" s="70"/>
      <c r="AK1401" s="70"/>
      <c r="AL1401" s="70"/>
      <c r="AM1401" s="70"/>
      <c r="AN1401" s="70"/>
      <c r="AO1401" s="70"/>
      <c r="AP1401" s="70"/>
      <c r="AQ1401" s="70"/>
      <c r="AR1401" s="70"/>
      <c r="AS1401" s="70"/>
      <c r="AT1401" s="70"/>
    </row>
    <row r="1402" spans="10:46" x14ac:dyDescent="0.5">
      <c r="J1402" s="70"/>
      <c r="K1402" s="70"/>
      <c r="L1402" s="70"/>
      <c r="M1402" s="70"/>
      <c r="N1402" s="70"/>
      <c r="O1402" s="70"/>
      <c r="P1402" s="70"/>
      <c r="Q1402" s="70"/>
      <c r="R1402" s="70"/>
      <c r="S1402" s="70"/>
      <c r="T1402" s="70"/>
      <c r="U1402" s="70"/>
      <c r="V1402" s="70"/>
      <c r="W1402" s="70"/>
      <c r="X1402" s="70"/>
      <c r="Y1402" s="70"/>
      <c r="Z1402" s="70"/>
      <c r="AA1402" s="70"/>
      <c r="AB1402" s="70"/>
      <c r="AC1402" s="70"/>
      <c r="AD1402" s="70"/>
      <c r="AE1402" s="70"/>
      <c r="AF1402" s="70"/>
      <c r="AG1402" s="70"/>
      <c r="AH1402" s="70"/>
      <c r="AI1402" s="70"/>
      <c r="AJ1402" s="70"/>
      <c r="AK1402" s="70"/>
      <c r="AL1402" s="70"/>
      <c r="AM1402" s="70"/>
      <c r="AN1402" s="70"/>
      <c r="AO1402" s="70"/>
      <c r="AP1402" s="70"/>
      <c r="AQ1402" s="70"/>
      <c r="AR1402" s="70"/>
      <c r="AS1402" s="70"/>
      <c r="AT1402" s="70"/>
    </row>
    <row r="1403" spans="10:46" x14ac:dyDescent="0.5">
      <c r="J1403" s="70"/>
      <c r="K1403" s="70"/>
      <c r="L1403" s="70"/>
      <c r="M1403" s="70"/>
      <c r="N1403" s="70"/>
      <c r="O1403" s="70"/>
      <c r="P1403" s="70"/>
      <c r="Q1403" s="70"/>
      <c r="R1403" s="70"/>
      <c r="S1403" s="70"/>
      <c r="T1403" s="70"/>
      <c r="U1403" s="70"/>
      <c r="V1403" s="70"/>
      <c r="W1403" s="70"/>
      <c r="X1403" s="70"/>
      <c r="Y1403" s="70"/>
      <c r="Z1403" s="70"/>
      <c r="AA1403" s="70"/>
      <c r="AB1403" s="70"/>
      <c r="AC1403" s="70"/>
      <c r="AD1403" s="70"/>
      <c r="AE1403" s="70"/>
      <c r="AF1403" s="70"/>
      <c r="AG1403" s="70"/>
      <c r="AH1403" s="70"/>
      <c r="AI1403" s="70"/>
      <c r="AJ1403" s="70"/>
      <c r="AK1403" s="70"/>
      <c r="AL1403" s="70"/>
      <c r="AM1403" s="70"/>
      <c r="AN1403" s="70"/>
      <c r="AO1403" s="70"/>
      <c r="AP1403" s="70"/>
      <c r="AQ1403" s="70"/>
      <c r="AR1403" s="70"/>
      <c r="AS1403" s="70"/>
      <c r="AT1403" s="70"/>
    </row>
    <row r="1404" spans="10:46" x14ac:dyDescent="0.5">
      <c r="J1404" s="70"/>
      <c r="K1404" s="70"/>
      <c r="L1404" s="70"/>
      <c r="M1404" s="70"/>
      <c r="N1404" s="70"/>
      <c r="O1404" s="70"/>
      <c r="P1404" s="70"/>
      <c r="Q1404" s="70"/>
      <c r="R1404" s="70"/>
      <c r="S1404" s="70"/>
      <c r="T1404" s="70"/>
      <c r="U1404" s="70"/>
      <c r="V1404" s="70"/>
      <c r="W1404" s="70"/>
      <c r="X1404" s="70"/>
      <c r="Y1404" s="70"/>
      <c r="Z1404" s="70"/>
      <c r="AA1404" s="70"/>
      <c r="AB1404" s="70"/>
      <c r="AC1404" s="70"/>
      <c r="AD1404" s="70"/>
      <c r="AE1404" s="70"/>
      <c r="AF1404" s="70"/>
      <c r="AG1404" s="70"/>
      <c r="AH1404" s="70"/>
      <c r="AI1404" s="70"/>
      <c r="AJ1404" s="70"/>
      <c r="AK1404" s="70"/>
      <c r="AL1404" s="70"/>
      <c r="AM1404" s="70"/>
      <c r="AN1404" s="70"/>
      <c r="AO1404" s="70"/>
      <c r="AP1404" s="70"/>
      <c r="AQ1404" s="70"/>
      <c r="AR1404" s="70"/>
      <c r="AS1404" s="70"/>
      <c r="AT1404" s="70"/>
    </row>
    <row r="1405" spans="10:46" x14ac:dyDescent="0.5">
      <c r="J1405" s="70"/>
      <c r="K1405" s="70"/>
      <c r="L1405" s="70"/>
      <c r="M1405" s="70"/>
      <c r="N1405" s="70"/>
      <c r="O1405" s="70"/>
      <c r="P1405" s="70"/>
      <c r="Q1405" s="70"/>
      <c r="R1405" s="70"/>
      <c r="S1405" s="70"/>
      <c r="T1405" s="70"/>
      <c r="U1405" s="70"/>
      <c r="V1405" s="70"/>
      <c r="W1405" s="70"/>
      <c r="X1405" s="70"/>
      <c r="Y1405" s="70"/>
      <c r="Z1405" s="70"/>
      <c r="AA1405" s="70"/>
      <c r="AB1405" s="70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/>
      <c r="AM1405" s="70"/>
      <c r="AN1405" s="70"/>
      <c r="AO1405" s="70"/>
      <c r="AP1405" s="70"/>
      <c r="AQ1405" s="70"/>
      <c r="AR1405" s="70"/>
      <c r="AS1405" s="70"/>
      <c r="AT1405" s="70"/>
    </row>
    <row r="1406" spans="10:46" x14ac:dyDescent="0.5">
      <c r="J1406" s="70"/>
      <c r="K1406" s="70"/>
      <c r="L1406" s="70"/>
      <c r="M1406" s="70"/>
      <c r="N1406" s="70"/>
      <c r="O1406" s="70"/>
      <c r="P1406" s="70"/>
      <c r="Q1406" s="70"/>
      <c r="R1406" s="70"/>
      <c r="S1406" s="70"/>
      <c r="T1406" s="70"/>
      <c r="U1406" s="70"/>
      <c r="V1406" s="70"/>
      <c r="W1406" s="70"/>
      <c r="X1406" s="70"/>
      <c r="Y1406" s="70"/>
      <c r="Z1406" s="70"/>
      <c r="AA1406" s="70"/>
      <c r="AB1406" s="70"/>
      <c r="AC1406" s="70"/>
      <c r="AD1406" s="70"/>
      <c r="AE1406" s="70"/>
      <c r="AF1406" s="70"/>
      <c r="AG1406" s="70"/>
      <c r="AH1406" s="70"/>
      <c r="AI1406" s="70"/>
      <c r="AJ1406" s="70"/>
      <c r="AK1406" s="70"/>
      <c r="AL1406" s="70"/>
      <c r="AM1406" s="70"/>
      <c r="AN1406" s="70"/>
      <c r="AO1406" s="70"/>
      <c r="AP1406" s="70"/>
      <c r="AQ1406" s="70"/>
      <c r="AR1406" s="70"/>
      <c r="AS1406" s="70"/>
      <c r="AT1406" s="70"/>
    </row>
    <row r="1407" spans="10:46" x14ac:dyDescent="0.5">
      <c r="J1407" s="70"/>
      <c r="K1407" s="70"/>
      <c r="L1407" s="70"/>
      <c r="M1407" s="70"/>
      <c r="N1407" s="70"/>
      <c r="O1407" s="70"/>
      <c r="P1407" s="70"/>
      <c r="Q1407" s="70"/>
      <c r="R1407" s="70"/>
      <c r="S1407" s="70"/>
      <c r="T1407" s="70"/>
      <c r="U1407" s="70"/>
      <c r="V1407" s="70"/>
      <c r="W1407" s="70"/>
      <c r="X1407" s="70"/>
      <c r="Y1407" s="70"/>
      <c r="Z1407" s="70"/>
      <c r="AA1407" s="70"/>
      <c r="AB1407" s="70"/>
      <c r="AC1407" s="70"/>
      <c r="AD1407" s="70"/>
      <c r="AE1407" s="70"/>
      <c r="AF1407" s="70"/>
      <c r="AG1407" s="70"/>
      <c r="AH1407" s="70"/>
      <c r="AI1407" s="70"/>
      <c r="AJ1407" s="70"/>
      <c r="AK1407" s="70"/>
      <c r="AL1407" s="70"/>
      <c r="AM1407" s="70"/>
      <c r="AN1407" s="70"/>
      <c r="AO1407" s="70"/>
      <c r="AP1407" s="70"/>
      <c r="AQ1407" s="70"/>
      <c r="AR1407" s="70"/>
      <c r="AS1407" s="70"/>
      <c r="AT1407" s="70"/>
    </row>
    <row r="1408" spans="10:46" x14ac:dyDescent="0.5">
      <c r="J1408" s="70"/>
      <c r="K1408" s="70"/>
      <c r="L1408" s="70"/>
      <c r="M1408" s="70"/>
      <c r="N1408" s="70"/>
      <c r="O1408" s="70"/>
      <c r="P1408" s="70"/>
      <c r="Q1408" s="70"/>
      <c r="R1408" s="70"/>
      <c r="S1408" s="70"/>
      <c r="T1408" s="70"/>
      <c r="U1408" s="70"/>
      <c r="V1408" s="70"/>
      <c r="W1408" s="70"/>
      <c r="X1408" s="70"/>
      <c r="Y1408" s="70"/>
      <c r="Z1408" s="70"/>
      <c r="AA1408" s="70"/>
      <c r="AB1408" s="70"/>
      <c r="AC1408" s="70"/>
      <c r="AD1408" s="70"/>
      <c r="AE1408" s="70"/>
      <c r="AF1408" s="70"/>
      <c r="AG1408" s="70"/>
      <c r="AH1408" s="70"/>
      <c r="AI1408" s="70"/>
      <c r="AJ1408" s="70"/>
      <c r="AK1408" s="70"/>
      <c r="AL1408" s="70"/>
      <c r="AM1408" s="70"/>
      <c r="AN1408" s="70"/>
      <c r="AO1408" s="70"/>
      <c r="AP1408" s="70"/>
      <c r="AQ1408" s="70"/>
      <c r="AR1408" s="70"/>
      <c r="AS1408" s="70"/>
      <c r="AT1408" s="70"/>
    </row>
    <row r="1409" spans="10:46" x14ac:dyDescent="0.5">
      <c r="J1409" s="70"/>
      <c r="K1409" s="70"/>
      <c r="L1409" s="70"/>
      <c r="M1409" s="70"/>
      <c r="N1409" s="70"/>
      <c r="O1409" s="70"/>
      <c r="P1409" s="70"/>
      <c r="Q1409" s="70"/>
      <c r="R1409" s="70"/>
      <c r="S1409" s="70"/>
      <c r="T1409" s="70"/>
      <c r="U1409" s="70"/>
      <c r="V1409" s="70"/>
      <c r="W1409" s="70"/>
      <c r="X1409" s="70"/>
      <c r="Y1409" s="70"/>
      <c r="Z1409" s="70"/>
      <c r="AA1409" s="70"/>
      <c r="AB1409" s="70"/>
      <c r="AC1409" s="70"/>
      <c r="AD1409" s="70"/>
      <c r="AE1409" s="70"/>
      <c r="AF1409" s="70"/>
      <c r="AG1409" s="70"/>
      <c r="AH1409" s="70"/>
      <c r="AI1409" s="70"/>
      <c r="AJ1409" s="70"/>
      <c r="AK1409" s="70"/>
      <c r="AL1409" s="70"/>
      <c r="AM1409" s="70"/>
      <c r="AN1409" s="70"/>
      <c r="AO1409" s="70"/>
      <c r="AP1409" s="70"/>
      <c r="AQ1409" s="70"/>
      <c r="AR1409" s="70"/>
      <c r="AS1409" s="70"/>
      <c r="AT1409" s="70"/>
    </row>
    <row r="1410" spans="10:46" x14ac:dyDescent="0.5">
      <c r="J1410" s="70"/>
      <c r="K1410" s="70"/>
      <c r="L1410" s="70"/>
      <c r="M1410" s="70"/>
      <c r="N1410" s="70"/>
      <c r="O1410" s="70"/>
      <c r="P1410" s="70"/>
      <c r="Q1410" s="70"/>
      <c r="R1410" s="70"/>
      <c r="S1410" s="70"/>
      <c r="T1410" s="70"/>
      <c r="U1410" s="70"/>
      <c r="V1410" s="70"/>
      <c r="W1410" s="70"/>
      <c r="X1410" s="70"/>
      <c r="Y1410" s="70"/>
      <c r="Z1410" s="70"/>
      <c r="AA1410" s="70"/>
      <c r="AB1410" s="70"/>
      <c r="AC1410" s="70"/>
      <c r="AD1410" s="70"/>
      <c r="AE1410" s="70"/>
      <c r="AF1410" s="70"/>
      <c r="AG1410" s="70"/>
      <c r="AH1410" s="70"/>
      <c r="AI1410" s="70"/>
      <c r="AJ1410" s="70"/>
      <c r="AK1410" s="70"/>
      <c r="AL1410" s="70"/>
      <c r="AM1410" s="70"/>
      <c r="AN1410" s="70"/>
      <c r="AO1410" s="70"/>
      <c r="AP1410" s="70"/>
      <c r="AQ1410" s="70"/>
      <c r="AR1410" s="70"/>
      <c r="AS1410" s="70"/>
      <c r="AT1410" s="70"/>
    </row>
    <row r="1411" spans="10:46" x14ac:dyDescent="0.5">
      <c r="J1411" s="70"/>
      <c r="K1411" s="70"/>
      <c r="L1411" s="70"/>
      <c r="M1411" s="70"/>
      <c r="N1411" s="70"/>
      <c r="O1411" s="70"/>
      <c r="P1411" s="70"/>
      <c r="Q1411" s="70"/>
      <c r="R1411" s="70"/>
      <c r="S1411" s="70"/>
      <c r="T1411" s="70"/>
      <c r="U1411" s="70"/>
      <c r="V1411" s="70"/>
      <c r="W1411" s="70"/>
      <c r="X1411" s="70"/>
      <c r="Y1411" s="70"/>
      <c r="Z1411" s="70"/>
      <c r="AA1411" s="70"/>
      <c r="AB1411" s="70"/>
      <c r="AC1411" s="70"/>
      <c r="AD1411" s="70"/>
      <c r="AE1411" s="70"/>
      <c r="AF1411" s="70"/>
      <c r="AG1411" s="70"/>
      <c r="AH1411" s="70"/>
      <c r="AI1411" s="70"/>
      <c r="AJ1411" s="70"/>
      <c r="AK1411" s="70"/>
      <c r="AL1411" s="70"/>
      <c r="AM1411" s="70"/>
      <c r="AN1411" s="70"/>
      <c r="AO1411" s="70"/>
      <c r="AP1411" s="70"/>
      <c r="AQ1411" s="70"/>
      <c r="AR1411" s="70"/>
      <c r="AS1411" s="70"/>
      <c r="AT1411" s="70"/>
    </row>
    <row r="1412" spans="10:46" x14ac:dyDescent="0.5">
      <c r="J1412" s="70"/>
      <c r="K1412" s="70"/>
      <c r="L1412" s="70"/>
      <c r="M1412" s="70"/>
      <c r="N1412" s="70"/>
      <c r="O1412" s="70"/>
      <c r="P1412" s="70"/>
      <c r="Q1412" s="70"/>
      <c r="R1412" s="70"/>
      <c r="S1412" s="70"/>
      <c r="T1412" s="70"/>
      <c r="U1412" s="70"/>
      <c r="V1412" s="70"/>
      <c r="W1412" s="70"/>
      <c r="X1412" s="70"/>
      <c r="Y1412" s="70"/>
      <c r="Z1412" s="70"/>
      <c r="AA1412" s="70"/>
      <c r="AB1412" s="70"/>
      <c r="AC1412" s="70"/>
      <c r="AD1412" s="70"/>
      <c r="AE1412" s="70"/>
      <c r="AF1412" s="70"/>
      <c r="AG1412" s="70"/>
      <c r="AH1412" s="70"/>
      <c r="AI1412" s="70"/>
      <c r="AJ1412" s="70"/>
      <c r="AK1412" s="70"/>
      <c r="AL1412" s="70"/>
      <c r="AM1412" s="70"/>
      <c r="AN1412" s="70"/>
      <c r="AO1412" s="70"/>
      <c r="AP1412" s="70"/>
      <c r="AQ1412" s="70"/>
      <c r="AR1412" s="70"/>
      <c r="AS1412" s="70"/>
      <c r="AT1412" s="70"/>
    </row>
    <row r="1413" spans="10:46" x14ac:dyDescent="0.5">
      <c r="J1413" s="70"/>
      <c r="K1413" s="70"/>
      <c r="L1413" s="70"/>
      <c r="M1413" s="70"/>
      <c r="N1413" s="70"/>
      <c r="O1413" s="70"/>
      <c r="P1413" s="70"/>
      <c r="Q1413" s="70"/>
      <c r="R1413" s="70"/>
      <c r="S1413" s="70"/>
      <c r="T1413" s="70"/>
      <c r="U1413" s="70"/>
      <c r="V1413" s="70"/>
      <c r="W1413" s="70"/>
      <c r="X1413" s="70"/>
      <c r="Y1413" s="70"/>
      <c r="Z1413" s="70"/>
      <c r="AA1413" s="70"/>
      <c r="AB1413" s="70"/>
      <c r="AC1413" s="70"/>
      <c r="AD1413" s="70"/>
      <c r="AE1413" s="70"/>
      <c r="AF1413" s="70"/>
      <c r="AG1413" s="70"/>
      <c r="AH1413" s="70"/>
      <c r="AI1413" s="70"/>
      <c r="AJ1413" s="70"/>
      <c r="AK1413" s="70"/>
      <c r="AL1413" s="70"/>
      <c r="AM1413" s="70"/>
      <c r="AN1413" s="70"/>
      <c r="AO1413" s="70"/>
      <c r="AP1413" s="70"/>
      <c r="AQ1413" s="70"/>
      <c r="AR1413" s="70"/>
      <c r="AS1413" s="70"/>
      <c r="AT1413" s="70"/>
    </row>
    <row r="1414" spans="10:46" x14ac:dyDescent="0.5">
      <c r="J1414" s="70"/>
      <c r="K1414" s="70"/>
      <c r="L1414" s="70"/>
      <c r="M1414" s="70"/>
      <c r="N1414" s="70"/>
      <c r="O1414" s="70"/>
      <c r="P1414" s="70"/>
      <c r="Q1414" s="70"/>
      <c r="R1414" s="70"/>
      <c r="S1414" s="70"/>
      <c r="T1414" s="70"/>
      <c r="U1414" s="70"/>
      <c r="V1414" s="70"/>
      <c r="W1414" s="70"/>
      <c r="X1414" s="70"/>
      <c r="Y1414" s="70"/>
      <c r="Z1414" s="70"/>
      <c r="AA1414" s="70"/>
      <c r="AB1414" s="70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</row>
    <row r="1415" spans="10:46" x14ac:dyDescent="0.5">
      <c r="J1415" s="70"/>
      <c r="K1415" s="70"/>
      <c r="L1415" s="70"/>
      <c r="M1415" s="70"/>
      <c r="N1415" s="70"/>
      <c r="O1415" s="70"/>
      <c r="P1415" s="70"/>
      <c r="Q1415" s="70"/>
      <c r="R1415" s="70"/>
      <c r="S1415" s="70"/>
      <c r="T1415" s="70"/>
      <c r="U1415" s="70"/>
      <c r="V1415" s="70"/>
      <c r="W1415" s="70"/>
      <c r="X1415" s="70"/>
      <c r="Y1415" s="70"/>
      <c r="Z1415" s="70"/>
      <c r="AA1415" s="70"/>
      <c r="AB1415" s="70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</row>
    <row r="1416" spans="10:46" x14ac:dyDescent="0.5">
      <c r="J1416" s="70"/>
      <c r="K1416" s="70"/>
      <c r="L1416" s="70"/>
      <c r="M1416" s="70"/>
      <c r="N1416" s="70"/>
      <c r="O1416" s="70"/>
      <c r="P1416" s="70"/>
      <c r="Q1416" s="70"/>
      <c r="R1416" s="70"/>
      <c r="S1416" s="70"/>
      <c r="T1416" s="70"/>
      <c r="U1416" s="70"/>
      <c r="V1416" s="70"/>
      <c r="W1416" s="70"/>
      <c r="X1416" s="70"/>
      <c r="Y1416" s="70"/>
      <c r="Z1416" s="70"/>
      <c r="AA1416" s="70"/>
      <c r="AB1416" s="70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</row>
    <row r="1417" spans="10:46" x14ac:dyDescent="0.5">
      <c r="J1417" s="70"/>
      <c r="K1417" s="70"/>
      <c r="L1417" s="70"/>
      <c r="M1417" s="70"/>
      <c r="N1417" s="70"/>
      <c r="O1417" s="70"/>
      <c r="P1417" s="70"/>
      <c r="Q1417" s="70"/>
      <c r="R1417" s="70"/>
      <c r="S1417" s="70"/>
      <c r="T1417" s="70"/>
      <c r="U1417" s="70"/>
      <c r="V1417" s="70"/>
      <c r="W1417" s="70"/>
      <c r="X1417" s="70"/>
      <c r="Y1417" s="70"/>
      <c r="Z1417" s="70"/>
      <c r="AA1417" s="70"/>
      <c r="AB1417" s="70"/>
      <c r="AC1417" s="70"/>
      <c r="AD1417" s="70"/>
      <c r="AE1417" s="70"/>
      <c r="AF1417" s="70"/>
      <c r="AG1417" s="70"/>
      <c r="AH1417" s="70"/>
      <c r="AI1417" s="70"/>
      <c r="AJ1417" s="70"/>
      <c r="AK1417" s="70"/>
      <c r="AL1417" s="70"/>
      <c r="AM1417" s="70"/>
      <c r="AN1417" s="70"/>
      <c r="AO1417" s="70"/>
      <c r="AP1417" s="70"/>
      <c r="AQ1417" s="70"/>
      <c r="AR1417" s="70"/>
      <c r="AS1417" s="70"/>
      <c r="AT1417" s="70"/>
    </row>
    <row r="1418" spans="10:46" x14ac:dyDescent="0.5">
      <c r="J1418" s="70"/>
      <c r="K1418" s="70"/>
      <c r="L1418" s="70"/>
      <c r="M1418" s="70"/>
      <c r="N1418" s="70"/>
      <c r="O1418" s="70"/>
      <c r="P1418" s="70"/>
      <c r="Q1418" s="70"/>
      <c r="R1418" s="70"/>
      <c r="S1418" s="70"/>
      <c r="T1418" s="70"/>
      <c r="U1418" s="70"/>
      <c r="V1418" s="70"/>
      <c r="W1418" s="70"/>
      <c r="X1418" s="70"/>
      <c r="Y1418" s="70"/>
      <c r="Z1418" s="70"/>
      <c r="AA1418" s="70"/>
      <c r="AB1418" s="70"/>
      <c r="AC1418" s="70"/>
      <c r="AD1418" s="70"/>
      <c r="AE1418" s="70"/>
      <c r="AF1418" s="70"/>
      <c r="AG1418" s="70"/>
      <c r="AH1418" s="70"/>
      <c r="AI1418" s="70"/>
      <c r="AJ1418" s="70"/>
      <c r="AK1418" s="70"/>
      <c r="AL1418" s="70"/>
      <c r="AM1418" s="70"/>
      <c r="AN1418" s="70"/>
      <c r="AO1418" s="70"/>
      <c r="AP1418" s="70"/>
      <c r="AQ1418" s="70"/>
      <c r="AR1418" s="70"/>
      <c r="AS1418" s="70"/>
      <c r="AT1418" s="70"/>
    </row>
    <row r="1419" spans="10:46" x14ac:dyDescent="0.5">
      <c r="J1419" s="70"/>
      <c r="K1419" s="70"/>
      <c r="L1419" s="70"/>
      <c r="M1419" s="70"/>
      <c r="N1419" s="70"/>
      <c r="O1419" s="70"/>
      <c r="P1419" s="70"/>
      <c r="Q1419" s="70"/>
      <c r="R1419" s="70"/>
      <c r="S1419" s="70"/>
      <c r="T1419" s="70"/>
      <c r="U1419" s="70"/>
      <c r="V1419" s="70"/>
      <c r="W1419" s="70"/>
      <c r="X1419" s="70"/>
      <c r="Y1419" s="70"/>
      <c r="Z1419" s="70"/>
      <c r="AA1419" s="70"/>
      <c r="AB1419" s="70"/>
      <c r="AC1419" s="70"/>
      <c r="AD1419" s="70"/>
      <c r="AE1419" s="70"/>
      <c r="AF1419" s="70"/>
      <c r="AG1419" s="70"/>
      <c r="AH1419" s="70"/>
      <c r="AI1419" s="70"/>
      <c r="AJ1419" s="70"/>
      <c r="AK1419" s="70"/>
      <c r="AL1419" s="70"/>
      <c r="AM1419" s="70"/>
      <c r="AN1419" s="70"/>
      <c r="AO1419" s="70"/>
      <c r="AP1419" s="70"/>
      <c r="AQ1419" s="70"/>
      <c r="AR1419" s="70"/>
      <c r="AS1419" s="70"/>
      <c r="AT1419" s="70"/>
    </row>
    <row r="1420" spans="10:46" x14ac:dyDescent="0.5">
      <c r="J1420" s="70"/>
      <c r="K1420" s="70"/>
      <c r="L1420" s="70"/>
      <c r="M1420" s="70"/>
      <c r="N1420" s="70"/>
      <c r="O1420" s="70"/>
      <c r="P1420" s="70"/>
      <c r="Q1420" s="70"/>
      <c r="R1420" s="70"/>
      <c r="S1420" s="70"/>
      <c r="T1420" s="70"/>
      <c r="U1420" s="70"/>
      <c r="V1420" s="70"/>
      <c r="W1420" s="70"/>
      <c r="X1420" s="70"/>
      <c r="Y1420" s="70"/>
      <c r="Z1420" s="70"/>
      <c r="AA1420" s="70"/>
      <c r="AB1420" s="70"/>
      <c r="AC1420" s="70"/>
      <c r="AD1420" s="70"/>
      <c r="AE1420" s="70"/>
      <c r="AF1420" s="70"/>
      <c r="AG1420" s="70"/>
      <c r="AH1420" s="70"/>
      <c r="AI1420" s="70"/>
      <c r="AJ1420" s="70"/>
      <c r="AK1420" s="70"/>
      <c r="AL1420" s="70"/>
      <c r="AM1420" s="70"/>
      <c r="AN1420" s="70"/>
      <c r="AO1420" s="70"/>
      <c r="AP1420" s="70"/>
      <c r="AQ1420" s="70"/>
      <c r="AR1420" s="70"/>
      <c r="AS1420" s="70"/>
      <c r="AT1420" s="70"/>
    </row>
    <row r="1421" spans="10:46" x14ac:dyDescent="0.5">
      <c r="J1421" s="70"/>
      <c r="K1421" s="70"/>
      <c r="L1421" s="70"/>
      <c r="M1421" s="70"/>
      <c r="N1421" s="70"/>
      <c r="O1421" s="70"/>
      <c r="P1421" s="70"/>
      <c r="Q1421" s="70"/>
      <c r="R1421" s="70"/>
      <c r="S1421" s="70"/>
      <c r="T1421" s="70"/>
      <c r="U1421" s="70"/>
      <c r="V1421" s="70"/>
      <c r="W1421" s="70"/>
      <c r="X1421" s="70"/>
      <c r="Y1421" s="70"/>
      <c r="Z1421" s="70"/>
      <c r="AA1421" s="70"/>
      <c r="AB1421" s="70"/>
      <c r="AC1421" s="70"/>
      <c r="AD1421" s="70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  <c r="AP1421" s="70"/>
      <c r="AQ1421" s="70"/>
      <c r="AR1421" s="70"/>
      <c r="AS1421" s="70"/>
      <c r="AT1421" s="70"/>
    </row>
    <row r="1422" spans="10:46" x14ac:dyDescent="0.5">
      <c r="J1422" s="70"/>
      <c r="K1422" s="70"/>
      <c r="L1422" s="70"/>
      <c r="M1422" s="70"/>
      <c r="N1422" s="70"/>
      <c r="O1422" s="70"/>
      <c r="P1422" s="70"/>
      <c r="Q1422" s="70"/>
      <c r="R1422" s="70"/>
      <c r="S1422" s="70"/>
      <c r="T1422" s="70"/>
      <c r="U1422" s="70"/>
      <c r="V1422" s="70"/>
      <c r="W1422" s="70"/>
      <c r="X1422" s="70"/>
      <c r="Y1422" s="70"/>
      <c r="Z1422" s="70"/>
      <c r="AA1422" s="70"/>
      <c r="AB1422" s="70"/>
      <c r="AC1422" s="70"/>
      <c r="AD1422" s="70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  <c r="AP1422" s="70"/>
      <c r="AQ1422" s="70"/>
      <c r="AR1422" s="70"/>
      <c r="AS1422" s="70"/>
      <c r="AT1422" s="70"/>
    </row>
    <row r="1423" spans="10:46" x14ac:dyDescent="0.5">
      <c r="J1423" s="70"/>
      <c r="K1423" s="70"/>
      <c r="L1423" s="70"/>
      <c r="M1423" s="70"/>
      <c r="N1423" s="70"/>
      <c r="O1423" s="70"/>
      <c r="P1423" s="70"/>
      <c r="Q1423" s="70"/>
      <c r="R1423" s="70"/>
      <c r="S1423" s="70"/>
      <c r="T1423" s="70"/>
      <c r="U1423" s="70"/>
      <c r="V1423" s="70"/>
      <c r="W1423" s="70"/>
      <c r="X1423" s="70"/>
      <c r="Y1423" s="70"/>
      <c r="Z1423" s="70"/>
      <c r="AA1423" s="70"/>
      <c r="AB1423" s="70"/>
      <c r="AC1423" s="70"/>
      <c r="AD1423" s="70"/>
      <c r="AE1423" s="70"/>
      <c r="AF1423" s="70"/>
      <c r="AG1423" s="70"/>
      <c r="AH1423" s="70"/>
      <c r="AI1423" s="70"/>
      <c r="AJ1423" s="70"/>
      <c r="AK1423" s="70"/>
      <c r="AL1423" s="70"/>
      <c r="AM1423" s="70"/>
      <c r="AN1423" s="70"/>
      <c r="AO1423" s="70"/>
      <c r="AP1423" s="70"/>
      <c r="AQ1423" s="70"/>
      <c r="AR1423" s="70"/>
      <c r="AS1423" s="70"/>
      <c r="AT1423" s="70"/>
    </row>
    <row r="1424" spans="10:46" x14ac:dyDescent="0.5">
      <c r="J1424" s="70"/>
      <c r="K1424" s="70"/>
      <c r="L1424" s="70"/>
      <c r="M1424" s="70"/>
      <c r="N1424" s="70"/>
      <c r="O1424" s="70"/>
      <c r="P1424" s="70"/>
      <c r="Q1424" s="70"/>
      <c r="R1424" s="70"/>
      <c r="S1424" s="70"/>
      <c r="T1424" s="70"/>
      <c r="U1424" s="70"/>
      <c r="V1424" s="70"/>
      <c r="W1424" s="70"/>
      <c r="X1424" s="70"/>
      <c r="Y1424" s="70"/>
      <c r="Z1424" s="70"/>
      <c r="AA1424" s="70"/>
      <c r="AB1424" s="70"/>
      <c r="AC1424" s="70"/>
      <c r="AD1424" s="70"/>
      <c r="AE1424" s="70"/>
      <c r="AF1424" s="70"/>
      <c r="AG1424" s="70"/>
      <c r="AH1424" s="70"/>
      <c r="AI1424" s="70"/>
      <c r="AJ1424" s="70"/>
      <c r="AK1424" s="70"/>
      <c r="AL1424" s="70"/>
      <c r="AM1424" s="70"/>
      <c r="AN1424" s="70"/>
      <c r="AO1424" s="70"/>
      <c r="AP1424" s="70"/>
      <c r="AQ1424" s="70"/>
      <c r="AR1424" s="70"/>
      <c r="AS1424" s="70"/>
      <c r="AT1424" s="70"/>
    </row>
    <row r="1425" spans="10:46" x14ac:dyDescent="0.5">
      <c r="J1425" s="70"/>
      <c r="K1425" s="70"/>
      <c r="L1425" s="70"/>
      <c r="M1425" s="70"/>
      <c r="N1425" s="70"/>
      <c r="O1425" s="70"/>
      <c r="P1425" s="70"/>
      <c r="Q1425" s="70"/>
      <c r="R1425" s="70"/>
      <c r="S1425" s="70"/>
      <c r="T1425" s="70"/>
      <c r="U1425" s="70"/>
      <c r="V1425" s="70"/>
      <c r="W1425" s="70"/>
      <c r="X1425" s="70"/>
      <c r="Y1425" s="70"/>
      <c r="Z1425" s="70"/>
      <c r="AA1425" s="70"/>
      <c r="AB1425" s="70"/>
      <c r="AC1425" s="70"/>
      <c r="AD1425" s="70"/>
      <c r="AE1425" s="70"/>
      <c r="AF1425" s="70"/>
      <c r="AG1425" s="70"/>
      <c r="AH1425" s="70"/>
      <c r="AI1425" s="70"/>
      <c r="AJ1425" s="70"/>
      <c r="AK1425" s="70"/>
      <c r="AL1425" s="70"/>
      <c r="AM1425" s="70"/>
      <c r="AN1425" s="70"/>
      <c r="AO1425" s="70"/>
      <c r="AP1425" s="70"/>
      <c r="AQ1425" s="70"/>
      <c r="AR1425" s="70"/>
      <c r="AS1425" s="70"/>
      <c r="AT1425" s="70"/>
    </row>
    <row r="1426" spans="10:46" x14ac:dyDescent="0.5">
      <c r="J1426" s="70"/>
      <c r="K1426" s="70"/>
      <c r="L1426" s="70"/>
      <c r="M1426" s="70"/>
      <c r="N1426" s="70"/>
      <c r="O1426" s="70"/>
      <c r="P1426" s="70"/>
      <c r="Q1426" s="70"/>
      <c r="R1426" s="70"/>
      <c r="S1426" s="70"/>
      <c r="T1426" s="70"/>
      <c r="U1426" s="70"/>
      <c r="V1426" s="70"/>
      <c r="W1426" s="70"/>
      <c r="X1426" s="70"/>
      <c r="Y1426" s="70"/>
      <c r="Z1426" s="70"/>
      <c r="AA1426" s="70"/>
      <c r="AB1426" s="70"/>
      <c r="AC1426" s="70"/>
      <c r="AD1426" s="70"/>
      <c r="AE1426" s="70"/>
      <c r="AF1426" s="70"/>
      <c r="AG1426" s="70"/>
      <c r="AH1426" s="70"/>
      <c r="AI1426" s="70"/>
      <c r="AJ1426" s="70"/>
      <c r="AK1426" s="70"/>
      <c r="AL1426" s="70"/>
      <c r="AM1426" s="70"/>
      <c r="AN1426" s="70"/>
      <c r="AO1426" s="70"/>
      <c r="AP1426" s="70"/>
      <c r="AQ1426" s="70"/>
      <c r="AR1426" s="70"/>
      <c r="AS1426" s="70"/>
      <c r="AT1426" s="70"/>
    </row>
    <row r="1427" spans="10:46" x14ac:dyDescent="0.5">
      <c r="J1427" s="70"/>
      <c r="K1427" s="70"/>
      <c r="L1427" s="70"/>
      <c r="M1427" s="70"/>
      <c r="N1427" s="70"/>
      <c r="O1427" s="70"/>
      <c r="P1427" s="70"/>
      <c r="Q1427" s="70"/>
      <c r="R1427" s="70"/>
      <c r="S1427" s="70"/>
      <c r="T1427" s="70"/>
      <c r="U1427" s="70"/>
      <c r="V1427" s="70"/>
      <c r="W1427" s="70"/>
      <c r="X1427" s="70"/>
      <c r="Y1427" s="70"/>
      <c r="Z1427" s="70"/>
      <c r="AA1427" s="70"/>
      <c r="AB1427" s="70"/>
      <c r="AC1427" s="70"/>
      <c r="AD1427" s="70"/>
      <c r="AE1427" s="70"/>
      <c r="AF1427" s="70"/>
      <c r="AG1427" s="70"/>
      <c r="AH1427" s="70"/>
      <c r="AI1427" s="70"/>
      <c r="AJ1427" s="70"/>
      <c r="AK1427" s="70"/>
      <c r="AL1427" s="70"/>
      <c r="AM1427" s="70"/>
      <c r="AN1427" s="70"/>
      <c r="AO1427" s="70"/>
      <c r="AP1427" s="70"/>
      <c r="AQ1427" s="70"/>
      <c r="AR1427" s="70"/>
      <c r="AS1427" s="70"/>
      <c r="AT1427" s="70"/>
    </row>
    <row r="1428" spans="10:46" x14ac:dyDescent="0.5">
      <c r="J1428" s="70"/>
      <c r="K1428" s="70"/>
      <c r="L1428" s="70"/>
      <c r="M1428" s="70"/>
      <c r="N1428" s="70"/>
      <c r="O1428" s="70"/>
      <c r="P1428" s="70"/>
      <c r="Q1428" s="70"/>
      <c r="R1428" s="70"/>
      <c r="S1428" s="70"/>
      <c r="T1428" s="70"/>
      <c r="U1428" s="70"/>
      <c r="V1428" s="70"/>
      <c r="W1428" s="70"/>
      <c r="X1428" s="70"/>
      <c r="Y1428" s="70"/>
      <c r="Z1428" s="70"/>
      <c r="AA1428" s="70"/>
      <c r="AB1428" s="70"/>
      <c r="AC1428" s="70"/>
      <c r="AD1428" s="70"/>
      <c r="AE1428" s="70"/>
      <c r="AF1428" s="70"/>
      <c r="AG1428" s="70"/>
      <c r="AH1428" s="70"/>
      <c r="AI1428" s="70"/>
      <c r="AJ1428" s="70"/>
      <c r="AK1428" s="70"/>
      <c r="AL1428" s="70"/>
      <c r="AM1428" s="70"/>
      <c r="AN1428" s="70"/>
      <c r="AO1428" s="70"/>
      <c r="AP1428" s="70"/>
      <c r="AQ1428" s="70"/>
      <c r="AR1428" s="70"/>
      <c r="AS1428" s="70"/>
      <c r="AT1428" s="70"/>
    </row>
    <row r="1429" spans="10:46" x14ac:dyDescent="0.5">
      <c r="J1429" s="70"/>
      <c r="K1429" s="70"/>
      <c r="L1429" s="70"/>
      <c r="M1429" s="70"/>
      <c r="N1429" s="70"/>
      <c r="O1429" s="70"/>
      <c r="P1429" s="70"/>
      <c r="Q1429" s="70"/>
      <c r="R1429" s="70"/>
      <c r="S1429" s="70"/>
      <c r="T1429" s="70"/>
      <c r="U1429" s="70"/>
      <c r="V1429" s="70"/>
      <c r="W1429" s="70"/>
      <c r="X1429" s="70"/>
      <c r="Y1429" s="70"/>
      <c r="Z1429" s="70"/>
      <c r="AA1429" s="70"/>
      <c r="AB1429" s="70"/>
      <c r="AC1429" s="70"/>
      <c r="AD1429" s="70"/>
      <c r="AE1429" s="70"/>
      <c r="AF1429" s="70"/>
      <c r="AG1429" s="70"/>
      <c r="AH1429" s="70"/>
      <c r="AI1429" s="70"/>
      <c r="AJ1429" s="70"/>
      <c r="AK1429" s="70"/>
      <c r="AL1429" s="70"/>
      <c r="AM1429" s="70"/>
      <c r="AN1429" s="70"/>
      <c r="AO1429" s="70"/>
      <c r="AP1429" s="70"/>
      <c r="AQ1429" s="70"/>
      <c r="AR1429" s="70"/>
      <c r="AS1429" s="70"/>
      <c r="AT1429" s="70"/>
    </row>
    <row r="1430" spans="10:46" x14ac:dyDescent="0.5">
      <c r="J1430" s="70"/>
      <c r="K1430" s="70"/>
      <c r="L1430" s="70"/>
      <c r="M1430" s="70"/>
      <c r="N1430" s="70"/>
      <c r="O1430" s="70"/>
      <c r="P1430" s="70"/>
      <c r="Q1430" s="70"/>
      <c r="R1430" s="70"/>
      <c r="S1430" s="70"/>
      <c r="T1430" s="70"/>
      <c r="U1430" s="70"/>
      <c r="V1430" s="70"/>
      <c r="W1430" s="70"/>
      <c r="X1430" s="70"/>
      <c r="Y1430" s="70"/>
      <c r="Z1430" s="70"/>
      <c r="AA1430" s="70"/>
      <c r="AB1430" s="70"/>
      <c r="AC1430" s="70"/>
      <c r="AD1430" s="70"/>
      <c r="AE1430" s="70"/>
      <c r="AF1430" s="70"/>
      <c r="AG1430" s="70"/>
      <c r="AH1430" s="70"/>
      <c r="AI1430" s="70"/>
      <c r="AJ1430" s="70"/>
      <c r="AK1430" s="70"/>
      <c r="AL1430" s="70"/>
      <c r="AM1430" s="70"/>
      <c r="AN1430" s="70"/>
      <c r="AO1430" s="70"/>
      <c r="AP1430" s="70"/>
      <c r="AQ1430" s="70"/>
      <c r="AR1430" s="70"/>
      <c r="AS1430" s="70"/>
      <c r="AT1430" s="70"/>
    </row>
    <row r="1431" spans="10:46" x14ac:dyDescent="0.5">
      <c r="J1431" s="70"/>
      <c r="K1431" s="70"/>
      <c r="L1431" s="70"/>
      <c r="M1431" s="70"/>
      <c r="N1431" s="70"/>
      <c r="O1431" s="70"/>
      <c r="P1431" s="70"/>
      <c r="Q1431" s="70"/>
      <c r="R1431" s="70"/>
      <c r="S1431" s="70"/>
      <c r="T1431" s="70"/>
      <c r="U1431" s="70"/>
      <c r="V1431" s="70"/>
      <c r="W1431" s="70"/>
      <c r="X1431" s="70"/>
      <c r="Y1431" s="70"/>
      <c r="Z1431" s="70"/>
      <c r="AA1431" s="70"/>
      <c r="AB1431" s="70"/>
      <c r="AC1431" s="70"/>
      <c r="AD1431" s="70"/>
      <c r="AE1431" s="70"/>
      <c r="AF1431" s="70"/>
      <c r="AG1431" s="70"/>
      <c r="AH1431" s="70"/>
      <c r="AI1431" s="70"/>
      <c r="AJ1431" s="70"/>
      <c r="AK1431" s="70"/>
      <c r="AL1431" s="70"/>
      <c r="AM1431" s="70"/>
      <c r="AN1431" s="70"/>
      <c r="AO1431" s="70"/>
      <c r="AP1431" s="70"/>
      <c r="AQ1431" s="70"/>
      <c r="AR1431" s="70"/>
      <c r="AS1431" s="70"/>
      <c r="AT1431" s="70"/>
    </row>
    <row r="1432" spans="10:46" x14ac:dyDescent="0.5">
      <c r="J1432" s="70"/>
      <c r="K1432" s="70"/>
      <c r="L1432" s="70"/>
      <c r="M1432" s="70"/>
      <c r="N1432" s="70"/>
      <c r="O1432" s="70"/>
      <c r="P1432" s="70"/>
      <c r="Q1432" s="70"/>
      <c r="R1432" s="70"/>
      <c r="S1432" s="70"/>
      <c r="T1432" s="70"/>
      <c r="U1432" s="70"/>
      <c r="V1432" s="70"/>
      <c r="W1432" s="70"/>
      <c r="X1432" s="70"/>
      <c r="Y1432" s="70"/>
      <c r="Z1432" s="70"/>
      <c r="AA1432" s="70"/>
      <c r="AB1432" s="70"/>
      <c r="AC1432" s="70"/>
      <c r="AD1432" s="70"/>
      <c r="AE1432" s="70"/>
      <c r="AF1432" s="70"/>
      <c r="AG1432" s="70"/>
      <c r="AH1432" s="70"/>
      <c r="AI1432" s="70"/>
      <c r="AJ1432" s="70"/>
      <c r="AK1432" s="70"/>
      <c r="AL1432" s="70"/>
      <c r="AM1432" s="70"/>
      <c r="AN1432" s="70"/>
      <c r="AO1432" s="70"/>
      <c r="AP1432" s="70"/>
      <c r="AQ1432" s="70"/>
      <c r="AR1432" s="70"/>
      <c r="AS1432" s="70"/>
      <c r="AT1432" s="70"/>
    </row>
    <row r="1433" spans="10:46" x14ac:dyDescent="0.5">
      <c r="J1433" s="70"/>
      <c r="K1433" s="70"/>
      <c r="L1433" s="70"/>
      <c r="M1433" s="70"/>
      <c r="N1433" s="70"/>
      <c r="O1433" s="70"/>
      <c r="P1433" s="70"/>
      <c r="Q1433" s="70"/>
      <c r="R1433" s="70"/>
      <c r="S1433" s="70"/>
      <c r="T1433" s="70"/>
      <c r="U1433" s="70"/>
      <c r="V1433" s="70"/>
      <c r="W1433" s="70"/>
      <c r="X1433" s="70"/>
      <c r="Y1433" s="70"/>
      <c r="Z1433" s="70"/>
      <c r="AA1433" s="70"/>
      <c r="AB1433" s="70"/>
      <c r="AC1433" s="70"/>
      <c r="AD1433" s="70"/>
      <c r="AE1433" s="70"/>
      <c r="AF1433" s="70"/>
      <c r="AG1433" s="70"/>
      <c r="AH1433" s="70"/>
      <c r="AI1433" s="70"/>
      <c r="AJ1433" s="70"/>
      <c r="AK1433" s="70"/>
      <c r="AL1433" s="70"/>
      <c r="AM1433" s="70"/>
      <c r="AN1433" s="70"/>
      <c r="AO1433" s="70"/>
      <c r="AP1433" s="70"/>
      <c r="AQ1433" s="70"/>
      <c r="AR1433" s="70"/>
      <c r="AS1433" s="70"/>
      <c r="AT1433" s="70"/>
    </row>
    <row r="1434" spans="10:46" x14ac:dyDescent="0.5">
      <c r="J1434" s="70"/>
      <c r="K1434" s="70"/>
      <c r="L1434" s="70"/>
      <c r="M1434" s="70"/>
      <c r="N1434" s="70"/>
      <c r="O1434" s="70"/>
      <c r="P1434" s="70"/>
      <c r="Q1434" s="70"/>
      <c r="R1434" s="70"/>
      <c r="S1434" s="70"/>
      <c r="T1434" s="70"/>
      <c r="U1434" s="70"/>
      <c r="V1434" s="70"/>
      <c r="W1434" s="70"/>
      <c r="X1434" s="70"/>
      <c r="Y1434" s="70"/>
      <c r="Z1434" s="70"/>
      <c r="AA1434" s="70"/>
      <c r="AB1434" s="70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/>
      <c r="AM1434" s="70"/>
      <c r="AN1434" s="70"/>
      <c r="AO1434" s="70"/>
      <c r="AP1434" s="70"/>
      <c r="AQ1434" s="70"/>
      <c r="AR1434" s="70"/>
      <c r="AS1434" s="70"/>
      <c r="AT1434" s="70"/>
    </row>
    <row r="1435" spans="10:46" x14ac:dyDescent="0.5">
      <c r="J1435" s="70"/>
      <c r="K1435" s="70"/>
      <c r="L1435" s="70"/>
      <c r="M1435" s="70"/>
      <c r="N1435" s="70"/>
      <c r="O1435" s="70"/>
      <c r="P1435" s="70"/>
      <c r="Q1435" s="70"/>
      <c r="R1435" s="70"/>
      <c r="S1435" s="70"/>
      <c r="T1435" s="70"/>
      <c r="U1435" s="70"/>
      <c r="V1435" s="70"/>
      <c r="W1435" s="70"/>
      <c r="X1435" s="70"/>
      <c r="Y1435" s="70"/>
      <c r="Z1435" s="70"/>
      <c r="AA1435" s="70"/>
      <c r="AB1435" s="70"/>
      <c r="AC1435" s="70"/>
      <c r="AD1435" s="70"/>
      <c r="AE1435" s="70"/>
      <c r="AF1435" s="70"/>
      <c r="AG1435" s="70"/>
      <c r="AH1435" s="70"/>
      <c r="AI1435" s="70"/>
      <c r="AJ1435" s="70"/>
      <c r="AK1435" s="70"/>
      <c r="AL1435" s="70"/>
      <c r="AM1435" s="70"/>
      <c r="AN1435" s="70"/>
      <c r="AO1435" s="70"/>
      <c r="AP1435" s="70"/>
      <c r="AQ1435" s="70"/>
      <c r="AR1435" s="70"/>
      <c r="AS1435" s="70"/>
      <c r="AT1435" s="70"/>
    </row>
    <row r="1436" spans="10:46" x14ac:dyDescent="0.5">
      <c r="J1436" s="70"/>
      <c r="K1436" s="70"/>
      <c r="L1436" s="70"/>
      <c r="M1436" s="70"/>
      <c r="N1436" s="70"/>
      <c r="O1436" s="70"/>
      <c r="P1436" s="70"/>
      <c r="Q1436" s="70"/>
      <c r="R1436" s="70"/>
      <c r="S1436" s="70"/>
      <c r="T1436" s="70"/>
      <c r="U1436" s="70"/>
      <c r="V1436" s="70"/>
      <c r="W1436" s="70"/>
      <c r="X1436" s="70"/>
      <c r="Y1436" s="70"/>
      <c r="Z1436" s="70"/>
      <c r="AA1436" s="70"/>
      <c r="AB1436" s="70"/>
      <c r="AC1436" s="70"/>
      <c r="AD1436" s="70"/>
      <c r="AE1436" s="70"/>
      <c r="AF1436" s="70"/>
      <c r="AG1436" s="70"/>
      <c r="AH1436" s="70"/>
      <c r="AI1436" s="70"/>
      <c r="AJ1436" s="70"/>
      <c r="AK1436" s="70"/>
      <c r="AL1436" s="70"/>
      <c r="AM1436" s="70"/>
      <c r="AN1436" s="70"/>
      <c r="AO1436" s="70"/>
      <c r="AP1436" s="70"/>
      <c r="AQ1436" s="70"/>
      <c r="AR1436" s="70"/>
      <c r="AS1436" s="70"/>
      <c r="AT1436" s="70"/>
    </row>
    <row r="1437" spans="10:46" x14ac:dyDescent="0.5">
      <c r="J1437" s="70"/>
      <c r="K1437" s="70"/>
      <c r="L1437" s="70"/>
      <c r="M1437" s="70"/>
      <c r="N1437" s="70"/>
      <c r="O1437" s="70"/>
      <c r="P1437" s="70"/>
      <c r="Q1437" s="70"/>
      <c r="R1437" s="70"/>
      <c r="S1437" s="70"/>
      <c r="T1437" s="70"/>
      <c r="U1437" s="70"/>
      <c r="V1437" s="70"/>
      <c r="W1437" s="70"/>
      <c r="X1437" s="70"/>
      <c r="Y1437" s="70"/>
      <c r="Z1437" s="70"/>
      <c r="AA1437" s="70"/>
      <c r="AB1437" s="70"/>
      <c r="AC1437" s="70"/>
      <c r="AD1437" s="70"/>
      <c r="AE1437" s="70"/>
      <c r="AF1437" s="70"/>
      <c r="AG1437" s="70"/>
      <c r="AH1437" s="70"/>
      <c r="AI1437" s="70"/>
      <c r="AJ1437" s="70"/>
      <c r="AK1437" s="70"/>
      <c r="AL1437" s="70"/>
      <c r="AM1437" s="70"/>
      <c r="AN1437" s="70"/>
      <c r="AO1437" s="70"/>
      <c r="AP1437" s="70"/>
      <c r="AQ1437" s="70"/>
      <c r="AR1437" s="70"/>
      <c r="AS1437" s="70"/>
      <c r="AT1437" s="70"/>
    </row>
    <row r="1438" spans="10:46" x14ac:dyDescent="0.5">
      <c r="J1438" s="70"/>
      <c r="K1438" s="70"/>
      <c r="L1438" s="70"/>
      <c r="M1438" s="70"/>
      <c r="N1438" s="70"/>
      <c r="O1438" s="70"/>
      <c r="P1438" s="70"/>
      <c r="Q1438" s="70"/>
      <c r="R1438" s="70"/>
      <c r="S1438" s="70"/>
      <c r="T1438" s="70"/>
      <c r="U1438" s="70"/>
      <c r="V1438" s="70"/>
      <c r="W1438" s="70"/>
      <c r="X1438" s="70"/>
      <c r="Y1438" s="70"/>
      <c r="Z1438" s="70"/>
      <c r="AA1438" s="70"/>
      <c r="AB1438" s="70"/>
      <c r="AC1438" s="70"/>
      <c r="AD1438" s="70"/>
      <c r="AE1438" s="70"/>
      <c r="AF1438" s="70"/>
      <c r="AG1438" s="70"/>
      <c r="AH1438" s="70"/>
      <c r="AI1438" s="70"/>
      <c r="AJ1438" s="70"/>
      <c r="AK1438" s="70"/>
      <c r="AL1438" s="70"/>
      <c r="AM1438" s="70"/>
      <c r="AN1438" s="70"/>
      <c r="AO1438" s="70"/>
      <c r="AP1438" s="70"/>
      <c r="AQ1438" s="70"/>
      <c r="AR1438" s="70"/>
      <c r="AS1438" s="70"/>
      <c r="AT1438" s="70"/>
    </row>
    <row r="1439" spans="10:46" x14ac:dyDescent="0.5">
      <c r="J1439" s="70"/>
      <c r="K1439" s="70"/>
      <c r="L1439" s="70"/>
      <c r="M1439" s="70"/>
      <c r="N1439" s="70"/>
      <c r="O1439" s="70"/>
      <c r="P1439" s="70"/>
      <c r="Q1439" s="70"/>
      <c r="R1439" s="70"/>
      <c r="S1439" s="70"/>
      <c r="T1439" s="70"/>
      <c r="U1439" s="70"/>
      <c r="V1439" s="70"/>
      <c r="W1439" s="70"/>
      <c r="X1439" s="70"/>
      <c r="Y1439" s="70"/>
      <c r="Z1439" s="70"/>
      <c r="AA1439" s="70"/>
      <c r="AB1439" s="70"/>
      <c r="AC1439" s="70"/>
      <c r="AD1439" s="70"/>
      <c r="AE1439" s="70"/>
      <c r="AF1439" s="70"/>
      <c r="AG1439" s="70"/>
      <c r="AH1439" s="70"/>
      <c r="AI1439" s="70"/>
      <c r="AJ1439" s="70"/>
      <c r="AK1439" s="70"/>
      <c r="AL1439" s="70"/>
      <c r="AM1439" s="70"/>
      <c r="AN1439" s="70"/>
      <c r="AO1439" s="70"/>
      <c r="AP1439" s="70"/>
      <c r="AQ1439" s="70"/>
      <c r="AR1439" s="70"/>
      <c r="AS1439" s="70"/>
      <c r="AT1439" s="70"/>
    </row>
    <row r="1440" spans="10:46" x14ac:dyDescent="0.5">
      <c r="J1440" s="70"/>
      <c r="K1440" s="70"/>
      <c r="L1440" s="70"/>
      <c r="M1440" s="70"/>
      <c r="N1440" s="70"/>
      <c r="O1440" s="70"/>
      <c r="P1440" s="70"/>
      <c r="Q1440" s="70"/>
      <c r="R1440" s="70"/>
      <c r="S1440" s="70"/>
      <c r="T1440" s="70"/>
      <c r="U1440" s="70"/>
      <c r="V1440" s="70"/>
      <c r="W1440" s="70"/>
      <c r="X1440" s="70"/>
      <c r="Y1440" s="70"/>
      <c r="Z1440" s="70"/>
      <c r="AA1440" s="70"/>
      <c r="AB1440" s="70"/>
      <c r="AC1440" s="70"/>
      <c r="AD1440" s="70"/>
      <c r="AE1440" s="70"/>
      <c r="AF1440" s="70"/>
      <c r="AG1440" s="70"/>
      <c r="AH1440" s="70"/>
      <c r="AI1440" s="70"/>
      <c r="AJ1440" s="70"/>
      <c r="AK1440" s="70"/>
      <c r="AL1440" s="70"/>
      <c r="AM1440" s="70"/>
      <c r="AN1440" s="70"/>
      <c r="AO1440" s="70"/>
      <c r="AP1440" s="70"/>
      <c r="AQ1440" s="70"/>
      <c r="AR1440" s="70"/>
      <c r="AS1440" s="70"/>
      <c r="AT1440" s="70"/>
    </row>
    <row r="1441" spans="10:46" x14ac:dyDescent="0.5">
      <c r="J1441" s="70"/>
      <c r="K1441" s="70"/>
      <c r="L1441" s="70"/>
      <c r="M1441" s="70"/>
      <c r="N1441" s="70"/>
      <c r="O1441" s="70"/>
      <c r="P1441" s="70"/>
      <c r="Q1441" s="70"/>
      <c r="R1441" s="70"/>
      <c r="S1441" s="70"/>
      <c r="T1441" s="70"/>
      <c r="U1441" s="70"/>
      <c r="V1441" s="70"/>
      <c r="W1441" s="70"/>
      <c r="X1441" s="70"/>
      <c r="Y1441" s="70"/>
      <c r="Z1441" s="70"/>
      <c r="AA1441" s="70"/>
      <c r="AB1441" s="70"/>
      <c r="AC1441" s="70"/>
      <c r="AD1441" s="70"/>
      <c r="AE1441" s="70"/>
      <c r="AF1441" s="70"/>
      <c r="AG1441" s="70"/>
      <c r="AH1441" s="70"/>
      <c r="AI1441" s="70"/>
      <c r="AJ1441" s="70"/>
      <c r="AK1441" s="70"/>
      <c r="AL1441" s="70"/>
      <c r="AM1441" s="70"/>
      <c r="AN1441" s="70"/>
      <c r="AO1441" s="70"/>
      <c r="AP1441" s="70"/>
      <c r="AQ1441" s="70"/>
      <c r="AR1441" s="70"/>
      <c r="AS1441" s="70"/>
      <c r="AT1441" s="70"/>
    </row>
    <row r="1442" spans="10:46" x14ac:dyDescent="0.5">
      <c r="J1442" s="70"/>
      <c r="K1442" s="70"/>
      <c r="L1442" s="70"/>
      <c r="M1442" s="70"/>
      <c r="N1442" s="70"/>
      <c r="O1442" s="70"/>
      <c r="P1442" s="70"/>
      <c r="Q1442" s="70"/>
      <c r="R1442" s="70"/>
      <c r="S1442" s="70"/>
      <c r="T1442" s="70"/>
      <c r="U1442" s="70"/>
      <c r="V1442" s="70"/>
      <c r="W1442" s="70"/>
      <c r="X1442" s="70"/>
      <c r="Y1442" s="70"/>
      <c r="Z1442" s="70"/>
      <c r="AA1442" s="70"/>
      <c r="AB1442" s="70"/>
      <c r="AC1442" s="70"/>
      <c r="AD1442" s="70"/>
      <c r="AE1442" s="70"/>
      <c r="AF1442" s="70"/>
      <c r="AG1442" s="70"/>
      <c r="AH1442" s="70"/>
      <c r="AI1442" s="70"/>
      <c r="AJ1442" s="70"/>
      <c r="AK1442" s="70"/>
      <c r="AL1442" s="70"/>
      <c r="AM1442" s="70"/>
      <c r="AN1442" s="70"/>
      <c r="AO1442" s="70"/>
      <c r="AP1442" s="70"/>
      <c r="AQ1442" s="70"/>
      <c r="AR1442" s="70"/>
      <c r="AS1442" s="70"/>
      <c r="AT1442" s="70"/>
    </row>
    <row r="1443" spans="10:46" x14ac:dyDescent="0.5">
      <c r="J1443" s="70"/>
      <c r="K1443" s="70"/>
      <c r="L1443" s="70"/>
      <c r="M1443" s="70"/>
      <c r="N1443" s="70"/>
      <c r="O1443" s="70"/>
      <c r="P1443" s="70"/>
      <c r="Q1443" s="70"/>
      <c r="R1443" s="70"/>
      <c r="S1443" s="70"/>
      <c r="T1443" s="70"/>
      <c r="U1443" s="70"/>
      <c r="V1443" s="70"/>
      <c r="W1443" s="70"/>
      <c r="X1443" s="70"/>
      <c r="Y1443" s="70"/>
      <c r="Z1443" s="70"/>
      <c r="AA1443" s="70"/>
      <c r="AB1443" s="70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</row>
    <row r="1444" spans="10:46" x14ac:dyDescent="0.5">
      <c r="J1444" s="70"/>
      <c r="K1444" s="70"/>
      <c r="L1444" s="70"/>
      <c r="M1444" s="70"/>
      <c r="N1444" s="70"/>
      <c r="O1444" s="70"/>
      <c r="P1444" s="70"/>
      <c r="Q1444" s="70"/>
      <c r="R1444" s="70"/>
      <c r="S1444" s="70"/>
      <c r="T1444" s="70"/>
      <c r="U1444" s="70"/>
      <c r="V1444" s="70"/>
      <c r="W1444" s="70"/>
      <c r="X1444" s="70"/>
      <c r="Y1444" s="70"/>
      <c r="Z1444" s="70"/>
      <c r="AA1444" s="70"/>
      <c r="AB1444" s="70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</row>
    <row r="1445" spans="10:46" x14ac:dyDescent="0.5">
      <c r="J1445" s="70"/>
      <c r="K1445" s="70"/>
      <c r="L1445" s="70"/>
      <c r="M1445" s="70"/>
      <c r="N1445" s="70"/>
      <c r="O1445" s="70"/>
      <c r="P1445" s="70"/>
      <c r="Q1445" s="70"/>
      <c r="R1445" s="70"/>
      <c r="S1445" s="70"/>
      <c r="T1445" s="70"/>
      <c r="U1445" s="70"/>
      <c r="V1445" s="70"/>
      <c r="W1445" s="70"/>
      <c r="X1445" s="70"/>
      <c r="Y1445" s="70"/>
      <c r="Z1445" s="70"/>
      <c r="AA1445" s="70"/>
      <c r="AB1445" s="70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</row>
    <row r="1446" spans="10:46" x14ac:dyDescent="0.5">
      <c r="J1446" s="70"/>
      <c r="K1446" s="70"/>
      <c r="L1446" s="70"/>
      <c r="M1446" s="70"/>
      <c r="N1446" s="70"/>
      <c r="O1446" s="70"/>
      <c r="P1446" s="70"/>
      <c r="Q1446" s="70"/>
      <c r="R1446" s="70"/>
      <c r="S1446" s="70"/>
      <c r="T1446" s="70"/>
      <c r="U1446" s="70"/>
      <c r="V1446" s="70"/>
      <c r="W1446" s="70"/>
      <c r="X1446" s="70"/>
      <c r="Y1446" s="70"/>
      <c r="Z1446" s="70"/>
      <c r="AA1446" s="70"/>
      <c r="AB1446" s="70"/>
      <c r="AC1446" s="70"/>
      <c r="AD1446" s="70"/>
      <c r="AE1446" s="70"/>
      <c r="AF1446" s="70"/>
      <c r="AG1446" s="70"/>
      <c r="AH1446" s="70"/>
      <c r="AI1446" s="70"/>
      <c r="AJ1446" s="70"/>
      <c r="AK1446" s="70"/>
      <c r="AL1446" s="70"/>
      <c r="AM1446" s="70"/>
      <c r="AN1446" s="70"/>
      <c r="AO1446" s="70"/>
      <c r="AP1446" s="70"/>
      <c r="AQ1446" s="70"/>
      <c r="AR1446" s="70"/>
      <c r="AS1446" s="70"/>
      <c r="AT1446" s="70"/>
    </row>
    <row r="1447" spans="10:46" x14ac:dyDescent="0.5">
      <c r="J1447" s="70"/>
      <c r="K1447" s="70"/>
      <c r="L1447" s="70"/>
      <c r="M1447" s="70"/>
      <c r="N1447" s="70"/>
      <c r="O1447" s="70"/>
      <c r="P1447" s="70"/>
      <c r="Q1447" s="70"/>
      <c r="R1447" s="70"/>
      <c r="S1447" s="70"/>
      <c r="T1447" s="70"/>
      <c r="U1447" s="70"/>
      <c r="V1447" s="70"/>
      <c r="W1447" s="70"/>
      <c r="X1447" s="70"/>
      <c r="Y1447" s="70"/>
      <c r="Z1447" s="70"/>
      <c r="AA1447" s="70"/>
      <c r="AB1447" s="70"/>
      <c r="AC1447" s="70"/>
      <c r="AD1447" s="70"/>
      <c r="AE1447" s="70"/>
      <c r="AF1447" s="70"/>
      <c r="AG1447" s="70"/>
      <c r="AH1447" s="70"/>
      <c r="AI1447" s="70"/>
      <c r="AJ1447" s="70"/>
      <c r="AK1447" s="70"/>
      <c r="AL1447" s="70"/>
      <c r="AM1447" s="70"/>
      <c r="AN1447" s="70"/>
      <c r="AO1447" s="70"/>
      <c r="AP1447" s="70"/>
      <c r="AQ1447" s="70"/>
      <c r="AR1447" s="70"/>
      <c r="AS1447" s="70"/>
      <c r="AT1447" s="70"/>
    </row>
    <row r="1448" spans="10:46" x14ac:dyDescent="0.5">
      <c r="J1448" s="70"/>
      <c r="K1448" s="70"/>
      <c r="L1448" s="70"/>
      <c r="M1448" s="70"/>
      <c r="N1448" s="70"/>
      <c r="O1448" s="70"/>
      <c r="P1448" s="70"/>
      <c r="Q1448" s="70"/>
      <c r="R1448" s="70"/>
      <c r="S1448" s="70"/>
      <c r="T1448" s="70"/>
      <c r="U1448" s="70"/>
      <c r="V1448" s="70"/>
      <c r="W1448" s="70"/>
      <c r="X1448" s="70"/>
      <c r="Y1448" s="70"/>
      <c r="Z1448" s="70"/>
      <c r="AA1448" s="70"/>
      <c r="AB1448" s="70"/>
      <c r="AC1448" s="70"/>
      <c r="AD1448" s="70"/>
      <c r="AE1448" s="70"/>
      <c r="AF1448" s="70"/>
      <c r="AG1448" s="70"/>
      <c r="AH1448" s="70"/>
      <c r="AI1448" s="70"/>
      <c r="AJ1448" s="70"/>
      <c r="AK1448" s="70"/>
      <c r="AL1448" s="70"/>
      <c r="AM1448" s="70"/>
      <c r="AN1448" s="70"/>
      <c r="AO1448" s="70"/>
      <c r="AP1448" s="70"/>
      <c r="AQ1448" s="70"/>
      <c r="AR1448" s="70"/>
      <c r="AS1448" s="70"/>
      <c r="AT1448" s="70"/>
    </row>
    <row r="1449" spans="10:46" x14ac:dyDescent="0.5">
      <c r="J1449" s="70"/>
      <c r="K1449" s="70"/>
      <c r="L1449" s="70"/>
      <c r="M1449" s="70"/>
      <c r="N1449" s="70"/>
      <c r="O1449" s="70"/>
      <c r="P1449" s="70"/>
      <c r="Q1449" s="70"/>
      <c r="R1449" s="70"/>
      <c r="S1449" s="70"/>
      <c r="T1449" s="70"/>
      <c r="U1449" s="70"/>
      <c r="V1449" s="70"/>
      <c r="W1449" s="70"/>
      <c r="X1449" s="70"/>
      <c r="Y1449" s="70"/>
      <c r="Z1449" s="70"/>
      <c r="AA1449" s="70"/>
      <c r="AB1449" s="70"/>
      <c r="AC1449" s="70"/>
      <c r="AD1449" s="70"/>
      <c r="AE1449" s="70"/>
      <c r="AF1449" s="70"/>
      <c r="AG1449" s="70"/>
      <c r="AH1449" s="70"/>
      <c r="AI1449" s="70"/>
      <c r="AJ1449" s="70"/>
      <c r="AK1449" s="70"/>
      <c r="AL1449" s="70"/>
      <c r="AM1449" s="70"/>
      <c r="AN1449" s="70"/>
      <c r="AO1449" s="70"/>
      <c r="AP1449" s="70"/>
      <c r="AQ1449" s="70"/>
      <c r="AR1449" s="70"/>
      <c r="AS1449" s="70"/>
      <c r="AT1449" s="70"/>
    </row>
    <row r="1450" spans="10:46" x14ac:dyDescent="0.5">
      <c r="J1450" s="70"/>
      <c r="K1450" s="70"/>
      <c r="L1450" s="70"/>
      <c r="M1450" s="70"/>
      <c r="N1450" s="70"/>
      <c r="O1450" s="70"/>
      <c r="P1450" s="70"/>
      <c r="Q1450" s="70"/>
      <c r="R1450" s="70"/>
      <c r="S1450" s="70"/>
      <c r="T1450" s="70"/>
      <c r="U1450" s="70"/>
      <c r="V1450" s="70"/>
      <c r="W1450" s="70"/>
      <c r="X1450" s="70"/>
      <c r="Y1450" s="70"/>
      <c r="Z1450" s="70"/>
      <c r="AA1450" s="70"/>
      <c r="AB1450" s="70"/>
      <c r="AC1450" s="70"/>
      <c r="AD1450" s="70"/>
      <c r="AE1450" s="70"/>
      <c r="AF1450" s="70"/>
      <c r="AG1450" s="70"/>
      <c r="AH1450" s="70"/>
      <c r="AI1450" s="70"/>
      <c r="AJ1450" s="70"/>
      <c r="AK1450" s="70"/>
      <c r="AL1450" s="70"/>
      <c r="AM1450" s="70"/>
      <c r="AN1450" s="70"/>
      <c r="AO1450" s="70"/>
      <c r="AP1450" s="70"/>
      <c r="AQ1450" s="70"/>
      <c r="AR1450" s="70"/>
      <c r="AS1450" s="70"/>
      <c r="AT1450" s="70"/>
    </row>
    <row r="1451" spans="10:46" x14ac:dyDescent="0.5">
      <c r="J1451" s="70"/>
      <c r="K1451" s="70"/>
      <c r="L1451" s="70"/>
      <c r="M1451" s="70"/>
      <c r="N1451" s="70"/>
      <c r="O1451" s="70"/>
      <c r="P1451" s="70"/>
      <c r="Q1451" s="70"/>
      <c r="R1451" s="70"/>
      <c r="S1451" s="70"/>
      <c r="T1451" s="70"/>
      <c r="U1451" s="70"/>
      <c r="V1451" s="70"/>
      <c r="W1451" s="70"/>
      <c r="X1451" s="70"/>
      <c r="Y1451" s="70"/>
      <c r="Z1451" s="70"/>
      <c r="AA1451" s="70"/>
      <c r="AB1451" s="70"/>
      <c r="AC1451" s="70"/>
      <c r="AD1451" s="70"/>
      <c r="AE1451" s="70"/>
      <c r="AF1451" s="70"/>
      <c r="AG1451" s="70"/>
      <c r="AH1451" s="70"/>
      <c r="AI1451" s="70"/>
      <c r="AJ1451" s="70"/>
      <c r="AK1451" s="70"/>
      <c r="AL1451" s="70"/>
      <c r="AM1451" s="70"/>
      <c r="AN1451" s="70"/>
      <c r="AO1451" s="70"/>
      <c r="AP1451" s="70"/>
      <c r="AQ1451" s="70"/>
      <c r="AR1451" s="70"/>
      <c r="AS1451" s="70"/>
      <c r="AT1451" s="70"/>
    </row>
    <row r="1452" spans="10:46" x14ac:dyDescent="0.5">
      <c r="J1452" s="70"/>
      <c r="K1452" s="70"/>
      <c r="L1452" s="70"/>
      <c r="M1452" s="70"/>
      <c r="N1452" s="70"/>
      <c r="O1452" s="70"/>
      <c r="P1452" s="70"/>
      <c r="Q1452" s="70"/>
      <c r="R1452" s="70"/>
      <c r="S1452" s="70"/>
      <c r="T1452" s="70"/>
      <c r="U1452" s="70"/>
      <c r="V1452" s="70"/>
      <c r="W1452" s="70"/>
      <c r="X1452" s="70"/>
      <c r="Y1452" s="70"/>
      <c r="Z1452" s="70"/>
      <c r="AA1452" s="70"/>
      <c r="AB1452" s="70"/>
      <c r="AC1452" s="70"/>
      <c r="AD1452" s="70"/>
      <c r="AE1452" s="70"/>
      <c r="AF1452" s="70"/>
      <c r="AG1452" s="70"/>
      <c r="AH1452" s="70"/>
      <c r="AI1452" s="70"/>
      <c r="AJ1452" s="70"/>
      <c r="AK1452" s="70"/>
      <c r="AL1452" s="70"/>
      <c r="AM1452" s="70"/>
      <c r="AN1452" s="70"/>
      <c r="AO1452" s="70"/>
      <c r="AP1452" s="70"/>
      <c r="AQ1452" s="70"/>
      <c r="AR1452" s="70"/>
      <c r="AS1452" s="70"/>
      <c r="AT1452" s="70"/>
    </row>
    <row r="1453" spans="10:46" x14ac:dyDescent="0.5">
      <c r="J1453" s="70"/>
      <c r="K1453" s="70"/>
      <c r="L1453" s="70"/>
      <c r="M1453" s="70"/>
      <c r="N1453" s="70"/>
      <c r="O1453" s="70"/>
      <c r="P1453" s="70"/>
      <c r="Q1453" s="70"/>
      <c r="R1453" s="70"/>
      <c r="S1453" s="70"/>
      <c r="T1453" s="70"/>
      <c r="U1453" s="70"/>
      <c r="V1453" s="70"/>
      <c r="W1453" s="70"/>
      <c r="X1453" s="70"/>
      <c r="Y1453" s="70"/>
      <c r="Z1453" s="70"/>
      <c r="AA1453" s="70"/>
      <c r="AB1453" s="70"/>
      <c r="AC1453" s="70"/>
      <c r="AD1453" s="70"/>
      <c r="AE1453" s="70"/>
      <c r="AF1453" s="70"/>
      <c r="AG1453" s="70"/>
      <c r="AH1453" s="70"/>
      <c r="AI1453" s="70"/>
      <c r="AJ1453" s="70"/>
      <c r="AK1453" s="70"/>
      <c r="AL1453" s="70"/>
      <c r="AM1453" s="70"/>
      <c r="AN1453" s="70"/>
      <c r="AO1453" s="70"/>
      <c r="AP1453" s="70"/>
      <c r="AQ1453" s="70"/>
      <c r="AR1453" s="70"/>
      <c r="AS1453" s="70"/>
      <c r="AT1453" s="70"/>
    </row>
    <row r="1454" spans="10:46" x14ac:dyDescent="0.5">
      <c r="J1454" s="70"/>
      <c r="K1454" s="70"/>
      <c r="L1454" s="70"/>
      <c r="M1454" s="70"/>
      <c r="N1454" s="70"/>
      <c r="O1454" s="70"/>
      <c r="P1454" s="70"/>
      <c r="Q1454" s="70"/>
      <c r="R1454" s="70"/>
      <c r="S1454" s="70"/>
      <c r="T1454" s="70"/>
      <c r="U1454" s="70"/>
      <c r="V1454" s="70"/>
      <c r="W1454" s="70"/>
      <c r="X1454" s="70"/>
      <c r="Y1454" s="70"/>
      <c r="Z1454" s="70"/>
      <c r="AA1454" s="70"/>
      <c r="AB1454" s="70"/>
      <c r="AC1454" s="70"/>
      <c r="AD1454" s="70"/>
      <c r="AE1454" s="70"/>
      <c r="AF1454" s="70"/>
      <c r="AG1454" s="70"/>
      <c r="AH1454" s="70"/>
      <c r="AI1454" s="70"/>
      <c r="AJ1454" s="70"/>
      <c r="AK1454" s="70"/>
      <c r="AL1454" s="70"/>
      <c r="AM1454" s="70"/>
      <c r="AN1454" s="70"/>
      <c r="AO1454" s="70"/>
      <c r="AP1454" s="70"/>
      <c r="AQ1454" s="70"/>
      <c r="AR1454" s="70"/>
      <c r="AS1454" s="70"/>
      <c r="AT1454" s="70"/>
    </row>
    <row r="1455" spans="10:46" x14ac:dyDescent="0.5">
      <c r="J1455" s="70"/>
      <c r="K1455" s="70"/>
      <c r="L1455" s="70"/>
      <c r="M1455" s="70"/>
      <c r="N1455" s="70"/>
      <c r="O1455" s="70"/>
      <c r="P1455" s="70"/>
      <c r="Q1455" s="70"/>
      <c r="R1455" s="70"/>
      <c r="S1455" s="70"/>
      <c r="T1455" s="70"/>
      <c r="U1455" s="70"/>
      <c r="V1455" s="70"/>
      <c r="W1455" s="70"/>
      <c r="X1455" s="70"/>
      <c r="Y1455" s="70"/>
      <c r="Z1455" s="70"/>
      <c r="AA1455" s="70"/>
      <c r="AB1455" s="70"/>
      <c r="AC1455" s="70"/>
      <c r="AD1455" s="70"/>
      <c r="AE1455" s="70"/>
      <c r="AF1455" s="70"/>
      <c r="AG1455" s="70"/>
      <c r="AH1455" s="70"/>
      <c r="AI1455" s="70"/>
      <c r="AJ1455" s="70"/>
      <c r="AK1455" s="70"/>
      <c r="AL1455" s="70"/>
      <c r="AM1455" s="70"/>
      <c r="AN1455" s="70"/>
      <c r="AO1455" s="70"/>
      <c r="AP1455" s="70"/>
      <c r="AQ1455" s="70"/>
      <c r="AR1455" s="70"/>
      <c r="AS1455" s="70"/>
      <c r="AT1455" s="70"/>
    </row>
    <row r="1456" spans="10:46" x14ac:dyDescent="0.5">
      <c r="J1456" s="70"/>
      <c r="K1456" s="70"/>
      <c r="L1456" s="70"/>
      <c r="M1456" s="70"/>
      <c r="N1456" s="70"/>
      <c r="O1456" s="70"/>
      <c r="P1456" s="70"/>
      <c r="Q1456" s="70"/>
      <c r="R1456" s="70"/>
      <c r="S1456" s="70"/>
      <c r="T1456" s="70"/>
      <c r="U1456" s="70"/>
      <c r="V1456" s="70"/>
      <c r="W1456" s="70"/>
      <c r="X1456" s="70"/>
      <c r="Y1456" s="70"/>
      <c r="Z1456" s="70"/>
      <c r="AA1456" s="70"/>
      <c r="AB1456" s="70"/>
      <c r="AC1456" s="70"/>
      <c r="AD1456" s="70"/>
      <c r="AE1456" s="70"/>
      <c r="AF1456" s="70"/>
      <c r="AG1456" s="70"/>
      <c r="AH1456" s="70"/>
      <c r="AI1456" s="70"/>
      <c r="AJ1456" s="70"/>
      <c r="AK1456" s="70"/>
      <c r="AL1456" s="70"/>
      <c r="AM1456" s="70"/>
      <c r="AN1456" s="70"/>
      <c r="AO1456" s="70"/>
      <c r="AP1456" s="70"/>
      <c r="AQ1456" s="70"/>
      <c r="AR1456" s="70"/>
      <c r="AS1456" s="70"/>
      <c r="AT1456" s="70"/>
    </row>
    <row r="1457" spans="10:46" x14ac:dyDescent="0.5">
      <c r="J1457" s="70"/>
      <c r="K1457" s="70"/>
      <c r="L1457" s="70"/>
      <c r="M1457" s="70"/>
      <c r="N1457" s="70"/>
      <c r="O1457" s="70"/>
      <c r="P1457" s="70"/>
      <c r="Q1457" s="70"/>
      <c r="R1457" s="70"/>
      <c r="S1457" s="70"/>
      <c r="T1457" s="70"/>
      <c r="U1457" s="70"/>
      <c r="V1457" s="70"/>
      <c r="W1457" s="70"/>
      <c r="X1457" s="70"/>
      <c r="Y1457" s="70"/>
      <c r="Z1457" s="70"/>
      <c r="AA1457" s="70"/>
      <c r="AB1457" s="70"/>
      <c r="AC1457" s="70"/>
      <c r="AD1457" s="70"/>
      <c r="AE1457" s="70"/>
      <c r="AF1457" s="70"/>
      <c r="AG1457" s="70"/>
      <c r="AH1457" s="70"/>
      <c r="AI1457" s="70"/>
      <c r="AJ1457" s="70"/>
      <c r="AK1457" s="70"/>
      <c r="AL1457" s="70"/>
      <c r="AM1457" s="70"/>
      <c r="AN1457" s="70"/>
      <c r="AO1457" s="70"/>
      <c r="AP1457" s="70"/>
      <c r="AQ1457" s="70"/>
      <c r="AR1457" s="70"/>
      <c r="AS1457" s="70"/>
      <c r="AT1457" s="70"/>
    </row>
    <row r="1458" spans="10:46" x14ac:dyDescent="0.5">
      <c r="J1458" s="70"/>
      <c r="K1458" s="70"/>
      <c r="L1458" s="70"/>
      <c r="M1458" s="70"/>
      <c r="N1458" s="70"/>
      <c r="O1458" s="70"/>
      <c r="P1458" s="70"/>
      <c r="Q1458" s="70"/>
      <c r="R1458" s="70"/>
      <c r="S1458" s="70"/>
      <c r="T1458" s="70"/>
      <c r="U1458" s="70"/>
      <c r="V1458" s="70"/>
      <c r="W1458" s="70"/>
      <c r="X1458" s="70"/>
      <c r="Y1458" s="70"/>
      <c r="Z1458" s="70"/>
      <c r="AA1458" s="70"/>
      <c r="AB1458" s="70"/>
      <c r="AC1458" s="70"/>
      <c r="AD1458" s="70"/>
      <c r="AE1458" s="70"/>
      <c r="AF1458" s="70"/>
      <c r="AG1458" s="70"/>
      <c r="AH1458" s="70"/>
      <c r="AI1458" s="70"/>
      <c r="AJ1458" s="70"/>
      <c r="AK1458" s="70"/>
      <c r="AL1458" s="70"/>
      <c r="AM1458" s="70"/>
      <c r="AN1458" s="70"/>
      <c r="AO1458" s="70"/>
      <c r="AP1458" s="70"/>
      <c r="AQ1458" s="70"/>
      <c r="AR1458" s="70"/>
      <c r="AS1458" s="70"/>
      <c r="AT1458" s="70"/>
    </row>
    <row r="1459" spans="10:46" x14ac:dyDescent="0.5">
      <c r="J1459" s="70"/>
      <c r="K1459" s="70"/>
      <c r="L1459" s="70"/>
      <c r="M1459" s="70"/>
      <c r="N1459" s="70"/>
      <c r="O1459" s="70"/>
      <c r="P1459" s="70"/>
      <c r="Q1459" s="70"/>
      <c r="R1459" s="70"/>
      <c r="S1459" s="70"/>
      <c r="T1459" s="70"/>
      <c r="U1459" s="70"/>
      <c r="V1459" s="70"/>
      <c r="W1459" s="70"/>
      <c r="X1459" s="70"/>
      <c r="Y1459" s="70"/>
      <c r="Z1459" s="70"/>
      <c r="AA1459" s="70"/>
      <c r="AB1459" s="70"/>
      <c r="AC1459" s="70"/>
      <c r="AD1459" s="70"/>
      <c r="AE1459" s="70"/>
      <c r="AF1459" s="70"/>
      <c r="AG1459" s="70"/>
      <c r="AH1459" s="70"/>
      <c r="AI1459" s="70"/>
      <c r="AJ1459" s="70"/>
      <c r="AK1459" s="70"/>
      <c r="AL1459" s="70"/>
      <c r="AM1459" s="70"/>
      <c r="AN1459" s="70"/>
      <c r="AO1459" s="70"/>
      <c r="AP1459" s="70"/>
      <c r="AQ1459" s="70"/>
      <c r="AR1459" s="70"/>
      <c r="AS1459" s="70"/>
      <c r="AT1459" s="70"/>
    </row>
    <row r="1460" spans="10:46" x14ac:dyDescent="0.5">
      <c r="J1460" s="70"/>
      <c r="K1460" s="70"/>
      <c r="L1460" s="70"/>
      <c r="M1460" s="70"/>
      <c r="N1460" s="70"/>
      <c r="O1460" s="70"/>
      <c r="P1460" s="70"/>
      <c r="Q1460" s="70"/>
      <c r="R1460" s="70"/>
      <c r="S1460" s="70"/>
      <c r="T1460" s="70"/>
      <c r="U1460" s="70"/>
      <c r="V1460" s="70"/>
      <c r="W1460" s="70"/>
      <c r="X1460" s="70"/>
      <c r="Y1460" s="70"/>
      <c r="Z1460" s="70"/>
      <c r="AA1460" s="70"/>
      <c r="AB1460" s="70"/>
      <c r="AC1460" s="70"/>
      <c r="AD1460" s="70"/>
      <c r="AE1460" s="70"/>
      <c r="AF1460" s="70"/>
      <c r="AG1460" s="70"/>
      <c r="AH1460" s="70"/>
      <c r="AI1460" s="70"/>
      <c r="AJ1460" s="70"/>
      <c r="AK1460" s="70"/>
      <c r="AL1460" s="70"/>
      <c r="AM1460" s="70"/>
      <c r="AN1460" s="70"/>
      <c r="AO1460" s="70"/>
      <c r="AP1460" s="70"/>
      <c r="AQ1460" s="70"/>
      <c r="AR1460" s="70"/>
      <c r="AS1460" s="70"/>
      <c r="AT1460" s="70"/>
    </row>
    <row r="1461" spans="10:46" x14ac:dyDescent="0.5">
      <c r="J1461" s="70"/>
      <c r="K1461" s="70"/>
      <c r="L1461" s="70"/>
      <c r="M1461" s="70"/>
      <c r="N1461" s="70"/>
      <c r="O1461" s="70"/>
      <c r="P1461" s="70"/>
      <c r="Q1461" s="70"/>
      <c r="R1461" s="70"/>
      <c r="S1461" s="70"/>
      <c r="T1461" s="70"/>
      <c r="U1461" s="70"/>
      <c r="V1461" s="70"/>
      <c r="W1461" s="70"/>
      <c r="X1461" s="70"/>
      <c r="Y1461" s="70"/>
      <c r="Z1461" s="70"/>
      <c r="AA1461" s="70"/>
      <c r="AB1461" s="70"/>
      <c r="AC1461" s="70"/>
      <c r="AD1461" s="70"/>
      <c r="AE1461" s="70"/>
      <c r="AF1461" s="70"/>
      <c r="AG1461" s="70"/>
      <c r="AH1461" s="70"/>
      <c r="AI1461" s="70"/>
      <c r="AJ1461" s="70"/>
      <c r="AK1461" s="70"/>
      <c r="AL1461" s="70"/>
      <c r="AM1461" s="70"/>
      <c r="AN1461" s="70"/>
      <c r="AO1461" s="70"/>
      <c r="AP1461" s="70"/>
      <c r="AQ1461" s="70"/>
      <c r="AR1461" s="70"/>
      <c r="AS1461" s="70"/>
      <c r="AT1461" s="70"/>
    </row>
    <row r="1462" spans="10:46" x14ac:dyDescent="0.5">
      <c r="J1462" s="70"/>
      <c r="K1462" s="70"/>
      <c r="L1462" s="70"/>
      <c r="M1462" s="70"/>
      <c r="N1462" s="70"/>
      <c r="O1462" s="70"/>
      <c r="P1462" s="70"/>
      <c r="Q1462" s="70"/>
      <c r="R1462" s="70"/>
      <c r="S1462" s="70"/>
      <c r="T1462" s="70"/>
      <c r="U1462" s="70"/>
      <c r="V1462" s="70"/>
      <c r="W1462" s="70"/>
      <c r="X1462" s="70"/>
      <c r="Y1462" s="70"/>
      <c r="Z1462" s="70"/>
      <c r="AA1462" s="70"/>
      <c r="AB1462" s="70"/>
      <c r="AC1462" s="70"/>
      <c r="AD1462" s="70"/>
      <c r="AE1462" s="70"/>
      <c r="AF1462" s="70"/>
      <c r="AG1462" s="70"/>
      <c r="AH1462" s="70"/>
      <c r="AI1462" s="70"/>
      <c r="AJ1462" s="70"/>
      <c r="AK1462" s="70"/>
      <c r="AL1462" s="70"/>
      <c r="AM1462" s="70"/>
      <c r="AN1462" s="70"/>
      <c r="AO1462" s="70"/>
      <c r="AP1462" s="70"/>
      <c r="AQ1462" s="70"/>
      <c r="AR1462" s="70"/>
      <c r="AS1462" s="70"/>
      <c r="AT1462" s="70"/>
    </row>
    <row r="1463" spans="10:46" x14ac:dyDescent="0.5">
      <c r="J1463" s="70"/>
      <c r="K1463" s="70"/>
      <c r="L1463" s="70"/>
      <c r="M1463" s="70"/>
      <c r="N1463" s="70"/>
      <c r="O1463" s="70"/>
      <c r="P1463" s="70"/>
      <c r="Q1463" s="70"/>
      <c r="R1463" s="70"/>
      <c r="S1463" s="70"/>
      <c r="T1463" s="70"/>
      <c r="U1463" s="70"/>
      <c r="V1463" s="70"/>
      <c r="W1463" s="70"/>
      <c r="X1463" s="70"/>
      <c r="Y1463" s="70"/>
      <c r="Z1463" s="70"/>
      <c r="AA1463" s="70"/>
      <c r="AB1463" s="70"/>
      <c r="AC1463" s="70"/>
      <c r="AD1463" s="70"/>
      <c r="AE1463" s="70"/>
      <c r="AF1463" s="70"/>
      <c r="AG1463" s="70"/>
      <c r="AH1463" s="70"/>
      <c r="AI1463" s="70"/>
      <c r="AJ1463" s="70"/>
      <c r="AK1463" s="70"/>
      <c r="AL1463" s="70"/>
      <c r="AM1463" s="70"/>
      <c r="AN1463" s="70"/>
      <c r="AO1463" s="70"/>
      <c r="AP1463" s="70"/>
      <c r="AQ1463" s="70"/>
      <c r="AR1463" s="70"/>
      <c r="AS1463" s="70"/>
      <c r="AT1463" s="70"/>
    </row>
    <row r="1464" spans="10:46" x14ac:dyDescent="0.5">
      <c r="J1464" s="70"/>
      <c r="K1464" s="70"/>
      <c r="L1464" s="70"/>
      <c r="M1464" s="70"/>
      <c r="N1464" s="70"/>
      <c r="O1464" s="70"/>
      <c r="P1464" s="70"/>
      <c r="Q1464" s="70"/>
      <c r="R1464" s="70"/>
      <c r="S1464" s="70"/>
      <c r="T1464" s="70"/>
      <c r="U1464" s="70"/>
      <c r="V1464" s="70"/>
      <c r="W1464" s="70"/>
      <c r="X1464" s="70"/>
      <c r="Y1464" s="70"/>
      <c r="Z1464" s="70"/>
      <c r="AA1464" s="70"/>
      <c r="AB1464" s="70"/>
      <c r="AC1464" s="70"/>
      <c r="AD1464" s="70"/>
      <c r="AE1464" s="70"/>
      <c r="AF1464" s="70"/>
      <c r="AG1464" s="70"/>
      <c r="AH1464" s="70"/>
      <c r="AI1464" s="70"/>
      <c r="AJ1464" s="70"/>
      <c r="AK1464" s="70"/>
      <c r="AL1464" s="70"/>
      <c r="AM1464" s="70"/>
      <c r="AN1464" s="70"/>
      <c r="AO1464" s="70"/>
      <c r="AP1464" s="70"/>
      <c r="AQ1464" s="70"/>
      <c r="AR1464" s="70"/>
      <c r="AS1464" s="70"/>
      <c r="AT1464" s="70"/>
    </row>
    <row r="1465" spans="10:46" x14ac:dyDescent="0.5">
      <c r="J1465" s="70"/>
      <c r="K1465" s="70"/>
      <c r="L1465" s="70"/>
      <c r="M1465" s="70"/>
      <c r="N1465" s="70"/>
      <c r="O1465" s="70"/>
      <c r="P1465" s="70"/>
      <c r="Q1465" s="70"/>
      <c r="R1465" s="70"/>
      <c r="S1465" s="70"/>
      <c r="T1465" s="70"/>
      <c r="U1465" s="70"/>
      <c r="V1465" s="70"/>
      <c r="W1465" s="70"/>
      <c r="X1465" s="70"/>
      <c r="Y1465" s="70"/>
      <c r="Z1465" s="70"/>
      <c r="AA1465" s="70"/>
      <c r="AB1465" s="70"/>
      <c r="AC1465" s="70"/>
      <c r="AD1465" s="70"/>
      <c r="AE1465" s="70"/>
      <c r="AF1465" s="70"/>
      <c r="AG1465" s="70"/>
      <c r="AH1465" s="70"/>
      <c r="AI1465" s="70"/>
      <c r="AJ1465" s="70"/>
      <c r="AK1465" s="70"/>
      <c r="AL1465" s="70"/>
      <c r="AM1465" s="70"/>
      <c r="AN1465" s="70"/>
      <c r="AO1465" s="70"/>
      <c r="AP1465" s="70"/>
      <c r="AQ1465" s="70"/>
      <c r="AR1465" s="70"/>
      <c r="AS1465" s="70"/>
      <c r="AT1465" s="70"/>
    </row>
  </sheetData>
  <mergeCells count="7">
    <mergeCell ref="J2:AV2"/>
    <mergeCell ref="J3:AV3"/>
    <mergeCell ref="AU5:AU7"/>
    <mergeCell ref="AT5:AT7"/>
    <mergeCell ref="AE5:AP5"/>
    <mergeCell ref="S5:Y5"/>
    <mergeCell ref="L5:R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TALA</cp:lastModifiedBy>
  <cp:lastPrinted>2017-05-04T12:25:46Z</cp:lastPrinted>
  <dcterms:created xsi:type="dcterms:W3CDTF">1996-10-14T23:33:28Z</dcterms:created>
  <dcterms:modified xsi:type="dcterms:W3CDTF">2020-09-07T11:00:41Z</dcterms:modified>
</cp:coreProperties>
</file>